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11. Noviembre 2021\"/>
    </mc:Choice>
  </mc:AlternateContent>
  <bookViews>
    <workbookView xWindow="-120" yWindow="-120" windowWidth="20736" windowHeight="11160" tabRatio="702" activeTab="1"/>
  </bookViews>
  <sheets>
    <sheet name=" GAS" sheetId="267" r:id="rId1"/>
    <sheet name=" GAS 2019-2021" sheetId="268" r:id="rId2"/>
  </sheets>
  <definedNames>
    <definedName name="_xlnm.Print_Area" localSheetId="0">' GAS'!$C$3:$IV$81</definedName>
    <definedName name="_xlnm.Print_Area" localSheetId="1">' GAS 2019-2021'!$C$3:$AN$81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1" i="268" l="1"/>
  <c r="AM23" i="268"/>
  <c r="AM31" i="268"/>
  <c r="AN25" i="268"/>
  <c r="AN26" i="268"/>
  <c r="AN27" i="268"/>
  <c r="AN28" i="268"/>
  <c r="AN29" i="268"/>
  <c r="AN30" i="268"/>
  <c r="AN24" i="268"/>
  <c r="AN22" i="268"/>
  <c r="AN23" i="268" s="1"/>
  <c r="AN11" i="268"/>
  <c r="AN12" i="268"/>
  <c r="AN13" i="268"/>
  <c r="AN14" i="268"/>
  <c r="AN15" i="268"/>
  <c r="AN16" i="268"/>
  <c r="AN17" i="268"/>
  <c r="AN18" i="268"/>
  <c r="AN19" i="268"/>
  <c r="AN20" i="268"/>
  <c r="AN10" i="268"/>
  <c r="AL31" i="268"/>
  <c r="AL33" i="268" s="1"/>
  <c r="AL23" i="268"/>
  <c r="AL21" i="268"/>
  <c r="AK31" i="268"/>
  <c r="AK23" i="268"/>
  <c r="AK21" i="268"/>
  <c r="AJ31" i="268"/>
  <c r="AJ23" i="268"/>
  <c r="AJ21" i="268"/>
  <c r="AI21" i="268"/>
  <c r="AI23" i="268"/>
  <c r="AI31" i="268"/>
  <c r="AM33" i="268" l="1"/>
  <c r="AK33" i="268"/>
  <c r="AJ33" i="268"/>
  <c r="AI33" i="268"/>
  <c r="AH21" i="268"/>
  <c r="AH23" i="268"/>
  <c r="AH31" i="268"/>
  <c r="AG31" i="268"/>
  <c r="AG23" i="268"/>
  <c r="AG21" i="268"/>
  <c r="AF31" i="268"/>
  <c r="AF21" i="268"/>
  <c r="AF23" i="268"/>
  <c r="AN31" i="268" l="1"/>
  <c r="AG33" i="268"/>
  <c r="AH33" i="268"/>
  <c r="AF33" i="268"/>
  <c r="AE31" i="268"/>
  <c r="AE23" i="268"/>
  <c r="AE21" i="268"/>
  <c r="AN21" i="268" l="1"/>
  <c r="AN33" i="268" s="1"/>
  <c r="AE33" i="268"/>
  <c r="AD31" i="268"/>
  <c r="AD23" i="268"/>
  <c r="AD21" i="268"/>
  <c r="AC21" i="268"/>
  <c r="AC31" i="268"/>
  <c r="AC23" i="268"/>
  <c r="AB31" i="268"/>
  <c r="AB23" i="268"/>
  <c r="AB21" i="268"/>
  <c r="AA31" i="268"/>
  <c r="AA23" i="268"/>
  <c r="AA21" i="268"/>
  <c r="Z21" i="268"/>
  <c r="Z23" i="268"/>
  <c r="Z31" i="268"/>
  <c r="Y21" i="268"/>
  <c r="Y23" i="268"/>
  <c r="Y31" i="268"/>
  <c r="X21" i="268"/>
  <c r="X23" i="268"/>
  <c r="X31" i="268"/>
  <c r="W21" i="268"/>
  <c r="W23" i="268"/>
  <c r="W31" i="268"/>
  <c r="V21" i="268"/>
  <c r="V23" i="268"/>
  <c r="V31" i="268"/>
  <c r="U21" i="268"/>
  <c r="U23" i="268"/>
  <c r="U31" i="268"/>
  <c r="T31" i="268"/>
  <c r="S31" i="268"/>
  <c r="R31" i="268"/>
  <c r="Q31" i="268"/>
  <c r="P31" i="268"/>
  <c r="O31" i="268"/>
  <c r="N31" i="268"/>
  <c r="M31" i="268"/>
  <c r="L31" i="268"/>
  <c r="K31" i="268"/>
  <c r="J31" i="268"/>
  <c r="I31" i="268"/>
  <c r="H31" i="268"/>
  <c r="G31" i="268"/>
  <c r="F31" i="268"/>
  <c r="E31" i="268"/>
  <c r="T23" i="268"/>
  <c r="S23" i="268"/>
  <c r="R23" i="268"/>
  <c r="Q23" i="268"/>
  <c r="P23" i="268"/>
  <c r="O23" i="268"/>
  <c r="N23" i="268"/>
  <c r="M23" i="268"/>
  <c r="L23" i="268"/>
  <c r="K23" i="268"/>
  <c r="J23" i="268"/>
  <c r="I23" i="268"/>
  <c r="H23" i="268"/>
  <c r="G23" i="268"/>
  <c r="F23" i="268"/>
  <c r="E23" i="268"/>
  <c r="T21" i="268"/>
  <c r="S21" i="268"/>
  <c r="S33" i="268" s="1"/>
  <c r="R21" i="268"/>
  <c r="Q21" i="268"/>
  <c r="P21" i="268"/>
  <c r="O21" i="268"/>
  <c r="O33" i="268" s="1"/>
  <c r="N21" i="268"/>
  <c r="N33" i="268" s="1"/>
  <c r="M21" i="268"/>
  <c r="M33" i="268" s="1"/>
  <c r="L21" i="268"/>
  <c r="K21" i="268"/>
  <c r="J21" i="268"/>
  <c r="I21" i="268"/>
  <c r="I33" i="268" s="1"/>
  <c r="H21" i="268"/>
  <c r="H33" i="268" s="1"/>
  <c r="G21" i="268"/>
  <c r="G33" i="268" s="1"/>
  <c r="F21" i="268"/>
  <c r="F33" i="268" s="1"/>
  <c r="E21" i="268"/>
  <c r="E33" i="268" s="1"/>
  <c r="IV10" i="267"/>
  <c r="IV11" i="267"/>
  <c r="IV12" i="267"/>
  <c r="IV13" i="267"/>
  <c r="IV14" i="267"/>
  <c r="IV15" i="267"/>
  <c r="IV16" i="267"/>
  <c r="IV17" i="267"/>
  <c r="IV18" i="267"/>
  <c r="IV19" i="267"/>
  <c r="IV20" i="267"/>
  <c r="IU21" i="267"/>
  <c r="IV22" i="267"/>
  <c r="IU23" i="267"/>
  <c r="IV24" i="267"/>
  <c r="IV25" i="267"/>
  <c r="IV26" i="267"/>
  <c r="IV27" i="267"/>
  <c r="IV28" i="267"/>
  <c r="IV29" i="267"/>
  <c r="IV30" i="267"/>
  <c r="IU31" i="267"/>
  <c r="IV31" i="267" s="1"/>
  <c r="IT21" i="267"/>
  <c r="IT33" i="267" s="1"/>
  <c r="IT23" i="267"/>
  <c r="IT31" i="267"/>
  <c r="IS31" i="267"/>
  <c r="IS33" i="267" s="1"/>
  <c r="IS23" i="267"/>
  <c r="IS21" i="267"/>
  <c r="IR21" i="267"/>
  <c r="IR23" i="267"/>
  <c r="IR31" i="267"/>
  <c r="IQ31" i="267"/>
  <c r="IQ23" i="267"/>
  <c r="IQ21" i="267"/>
  <c r="IP21" i="267"/>
  <c r="IP23" i="267"/>
  <c r="IP31" i="267"/>
  <c r="IO31" i="267"/>
  <c r="IO23" i="267"/>
  <c r="IO21" i="267"/>
  <c r="IN31" i="267"/>
  <c r="IN23" i="267"/>
  <c r="IN21" i="267"/>
  <c r="IM31" i="267"/>
  <c r="IM23" i="267"/>
  <c r="IM21" i="267"/>
  <c r="IL21" i="267"/>
  <c r="IL23" i="267"/>
  <c r="IL31" i="267"/>
  <c r="IK23" i="267"/>
  <c r="IK31" i="267"/>
  <c r="IK21" i="267"/>
  <c r="IK33" i="267" s="1"/>
  <c r="IJ31" i="267"/>
  <c r="IJ23" i="267"/>
  <c r="IJ21" i="267"/>
  <c r="II31" i="267"/>
  <c r="II23" i="267"/>
  <c r="II21" i="267"/>
  <c r="IH31" i="267"/>
  <c r="IH23" i="267"/>
  <c r="IH33" i="267" s="1"/>
  <c r="IH21" i="267"/>
  <c r="IG31" i="267"/>
  <c r="IG23" i="267"/>
  <c r="IG33" i="267" s="1"/>
  <c r="IG21" i="267"/>
  <c r="IF31" i="267"/>
  <c r="IF23" i="267"/>
  <c r="IF21" i="267"/>
  <c r="IE31" i="267"/>
  <c r="IE23" i="267"/>
  <c r="ID23" i="267"/>
  <c r="IC23" i="267"/>
  <c r="IB23" i="267"/>
  <c r="IA23" i="267"/>
  <c r="HZ31" i="267"/>
  <c r="HZ23" i="267"/>
  <c r="HZ21" i="267"/>
  <c r="IA26" i="267"/>
  <c r="IB26" i="267" s="1"/>
  <c r="IA27" i="267"/>
  <c r="IB27" i="267" s="1"/>
  <c r="IC27" i="267" s="1"/>
  <c r="ID27" i="267" s="1"/>
  <c r="IA28" i="267"/>
  <c r="IB28" i="267" s="1"/>
  <c r="IC28" i="267" s="1"/>
  <c r="ID28" i="267" s="1"/>
  <c r="IA12" i="267"/>
  <c r="IB12" i="267" s="1"/>
  <c r="IA13" i="267"/>
  <c r="IB13" i="267" s="1"/>
  <c r="IC13" i="267" s="1"/>
  <c r="ID13" i="267" s="1"/>
  <c r="IA14" i="267"/>
  <c r="IB14" i="267" s="1"/>
  <c r="IC14" i="267" s="1"/>
  <c r="ID14" i="267" s="1"/>
  <c r="IA17" i="267"/>
  <c r="IB17" i="267" s="1"/>
  <c r="IC17" i="267" s="1"/>
  <c r="ID17" i="267" s="1"/>
  <c r="IA18" i="267"/>
  <c r="IB18" i="267" s="1"/>
  <c r="IC18" i="267" s="1"/>
  <c r="ID18" i="267" s="1"/>
  <c r="HY31" i="267"/>
  <c r="HY23" i="267"/>
  <c r="HY21" i="267"/>
  <c r="HY33" i="267" s="1"/>
  <c r="HX31" i="267"/>
  <c r="HX23" i="267"/>
  <c r="HX21" i="267"/>
  <c r="HW31" i="267"/>
  <c r="HW23" i="267"/>
  <c r="HW21" i="267"/>
  <c r="HW33" i="267" s="1"/>
  <c r="HV31" i="267"/>
  <c r="HV23" i="267"/>
  <c r="HV21" i="267"/>
  <c r="HV33" i="267" s="1"/>
  <c r="HU31" i="267"/>
  <c r="HU23" i="267"/>
  <c r="HU21" i="267"/>
  <c r="HT21" i="267"/>
  <c r="HT31" i="267"/>
  <c r="HT23" i="267"/>
  <c r="HS31" i="267"/>
  <c r="HS23" i="267"/>
  <c r="HS21" i="267"/>
  <c r="HS33" i="267" s="1"/>
  <c r="HR31" i="267"/>
  <c r="HR23" i="267"/>
  <c r="HR21" i="267"/>
  <c r="HR33" i="267" s="1"/>
  <c r="HQ31" i="267"/>
  <c r="HQ23" i="267"/>
  <c r="HQ21" i="267"/>
  <c r="HP31" i="267"/>
  <c r="HP23" i="267"/>
  <c r="HP33" i="267" s="1"/>
  <c r="HP21" i="267"/>
  <c r="HO31" i="267"/>
  <c r="HO23" i="267"/>
  <c r="HO21" i="267"/>
  <c r="HN31" i="267"/>
  <c r="HN23" i="267"/>
  <c r="HN21" i="267"/>
  <c r="HM31" i="267"/>
  <c r="HM23" i="267"/>
  <c r="HM21" i="267"/>
  <c r="HA31" i="267"/>
  <c r="HB31" i="267"/>
  <c r="HC31" i="267"/>
  <c r="HD31" i="267"/>
  <c r="HE31" i="267"/>
  <c r="HF31" i="267"/>
  <c r="HF33" i="267" s="1"/>
  <c r="HG31" i="267"/>
  <c r="HH31" i="267"/>
  <c r="HI31" i="267"/>
  <c r="HJ31" i="267"/>
  <c r="HK31" i="267"/>
  <c r="HL31" i="267"/>
  <c r="GZ31" i="267"/>
  <c r="HA23" i="267"/>
  <c r="HB23" i="267"/>
  <c r="HC23" i="267"/>
  <c r="HD23" i="267"/>
  <c r="HE23" i="267"/>
  <c r="HE33" i="267" s="1"/>
  <c r="HF23" i="267"/>
  <c r="HG23" i="267"/>
  <c r="HH23" i="267"/>
  <c r="HI23" i="267"/>
  <c r="HJ23" i="267"/>
  <c r="HK23" i="267"/>
  <c r="HL23" i="267"/>
  <c r="HL33" i="267" s="1"/>
  <c r="GZ23" i="267"/>
  <c r="HA21" i="267"/>
  <c r="HB21" i="267"/>
  <c r="HC21" i="267"/>
  <c r="HC33" i="267" s="1"/>
  <c r="HD21" i="267"/>
  <c r="HE21" i="267"/>
  <c r="HF21" i="267"/>
  <c r="HG21" i="267"/>
  <c r="HG33" i="267" s="1"/>
  <c r="HH21" i="267"/>
  <c r="HI21" i="267"/>
  <c r="HJ21" i="267"/>
  <c r="HK21" i="267"/>
  <c r="HK33" i="267" s="1"/>
  <c r="HL21" i="267"/>
  <c r="GZ21" i="267"/>
  <c r="GZ33" i="267"/>
  <c r="IE21" i="267"/>
  <c r="HO33" i="267" l="1"/>
  <c r="IF33" i="267"/>
  <c r="HN33" i="267"/>
  <c r="HQ33" i="267"/>
  <c r="HU33" i="267"/>
  <c r="IO33" i="267"/>
  <c r="IR33" i="267"/>
  <c r="IV21" i="267"/>
  <c r="HD33" i="267"/>
  <c r="IL33" i="267"/>
  <c r="HH33" i="267"/>
  <c r="HM33" i="267"/>
  <c r="HT33" i="267"/>
  <c r="IN33" i="267"/>
  <c r="HB33" i="267"/>
  <c r="IE33" i="267"/>
  <c r="IM33" i="267"/>
  <c r="IU33" i="267"/>
  <c r="IV33" i="267" s="1"/>
  <c r="IQ33" i="267"/>
  <c r="IA31" i="267"/>
  <c r="IP33" i="267"/>
  <c r="R33" i="268"/>
  <c r="HJ33" i="267"/>
  <c r="HA33" i="267"/>
  <c r="IJ33" i="267"/>
  <c r="HI33" i="267"/>
  <c r="HX33" i="267"/>
  <c r="HZ33" i="267"/>
  <c r="II33" i="267"/>
  <c r="AC33" i="268"/>
  <c r="AD33" i="268"/>
  <c r="AA33" i="268"/>
  <c r="X33" i="268"/>
  <c r="Z33" i="268"/>
  <c r="AB33" i="268"/>
  <c r="V33" i="268"/>
  <c r="Y33" i="268"/>
  <c r="T33" i="268"/>
  <c r="J33" i="268"/>
  <c r="Q33" i="268"/>
  <c r="U33" i="268"/>
  <c r="L33" i="268"/>
  <c r="P33" i="268"/>
  <c r="K33" i="268"/>
  <c r="W33" i="268"/>
  <c r="IC26" i="267"/>
  <c r="IB31" i="267"/>
  <c r="IC12" i="267"/>
  <c r="IB21" i="267"/>
  <c r="IA21" i="267"/>
  <c r="IV23" i="267"/>
  <c r="IA33" i="267" l="1"/>
  <c r="IB33" i="267"/>
  <c r="ID26" i="267"/>
  <c r="ID31" i="267" s="1"/>
  <c r="IC31" i="267"/>
  <c r="IC21" i="267"/>
  <c r="ID12" i="267"/>
  <c r="ID21" i="267" s="1"/>
  <c r="IC33" i="267" l="1"/>
  <c r="ID33" i="267"/>
</calcChain>
</file>

<file path=xl/sharedStrings.xml><?xml version="1.0" encoding="utf-8"?>
<sst xmlns="http://schemas.openxmlformats.org/spreadsheetml/2006/main" count="401" uniqueCount="88">
  <si>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</si>
  <si>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</si>
  <si>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</si>
  <si>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</si>
  <si>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</si>
  <si>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</si>
  <si>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</si>
  <si>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</si>
  <si>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</si>
  <si>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</si>
  <si>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</si>
  <si>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</si>
  <si>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</si>
  <si>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</si>
  <si>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</si>
  <si>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</si>
  <si>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</si>
  <si>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</si>
  <si>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</si>
  <si>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</si>
  <si>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</si>
  <si>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</si>
  <si>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</si>
  <si>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</si>
  <si>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</si>
  <si>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</si>
  <si>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</si>
  <si>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</si>
  <si>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</si>
  <si>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</si>
  <si>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</si>
  <si>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</si>
  <si>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</si>
  <si>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</si>
  <si>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</si>
  <si>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</si>
  <si>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</si>
  <si>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</si>
  <si>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</si>
  <si>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</si>
  <si>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</si>
  <si>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</si>
  <si>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</si>
  <si>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</si>
  <si>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</si>
  <si>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</si>
  <si>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</si>
  <si>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</si>
  <si>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</si>
  <si>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</si>
  <si>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</si>
  <si>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</si>
  <si>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</si>
  <si>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</si>
  <si>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</si>
  <si>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</si>
  <si>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</si>
  <si>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</si>
  <si>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</si>
  <si>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</si>
  <si>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</si>
  <si>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</si>
  <si>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</si>
  <si>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</si>
  <si>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</si>
  <si>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</si>
  <si>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</si>
  <si>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</si>
  <si>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</si>
  <si>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</si>
  <si>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</si>
  <si>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</si>
  <si>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</si>
  <si>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</si>
  <si>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</si>
  <si>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</si>
  <si>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</si>
  <si>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</si>
  <si>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</si>
  <si>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</si>
  <si>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</si>
  <si>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</si>
  <si>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</si>
  <si>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</si>
  <si>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</si>
  <si>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</si>
  <si>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DIFERENCIA  NOV21 - OCT21</t>
  </si>
  <si>
    <t>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</si>
</sst>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1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3" fontId="2" fillId="2" borderId="0" xfId="0" applyNumberFormat="1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17" fontId="2" fillId="2" borderId="0" xfId="0" applyNumberFormat="1" applyFont="1" applyFill="1"/>
    <xf numFmtId="0" fontId="2" fillId="2" borderId="0" xfId="0" applyFont="1" applyFill="1" applyAlignment="1"/>
    <xf numFmtId="2" fontId="2" fillId="2" borderId="0" xfId="0" applyNumberFormat="1" applyFont="1" applyFill="1" applyBorder="1" applyAlignment="1"/>
    <xf numFmtId="0" fontId="3" fillId="0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6" fillId="2" borderId="0" xfId="0" applyFont="1" applyFill="1" applyBorder="1"/>
    <xf numFmtId="17" fontId="2" fillId="2" borderId="0" xfId="0" quotePrefix="1" applyNumberFormat="1" applyFont="1" applyFill="1"/>
    <xf numFmtId="17" fontId="6" fillId="2" borderId="0" xfId="0" quotePrefix="1" applyNumberFormat="1" applyFont="1" applyFill="1" applyBorder="1"/>
    <xf numFmtId="17" fontId="2" fillId="2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17" fontId="7" fillId="2" borderId="0" xfId="0" applyNumberFormat="1" applyFont="1" applyFill="1" applyBorder="1" applyAlignment="1">
      <alignment horizontal="center"/>
    </xf>
    <xf numFmtId="17" fontId="8" fillId="2" borderId="0" xfId="0" quotePrefix="1" applyNumberFormat="1" applyFont="1" applyFill="1" applyAlignment="1">
      <alignment horizontal="center"/>
    </xf>
    <xf numFmtId="2" fontId="8" fillId="2" borderId="0" xfId="0" quotePrefix="1" applyNumberFormat="1" applyFont="1" applyFill="1" applyAlignment="1">
      <alignment horizontal="center"/>
    </xf>
    <xf numFmtId="17" fontId="7" fillId="2" borderId="0" xfId="0" applyNumberFormat="1" applyFont="1" applyFill="1" applyAlignment="1">
      <alignment horizontal="center"/>
    </xf>
    <xf numFmtId="3" fontId="7" fillId="3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2" fontId="8" fillId="2" borderId="0" xfId="0" quotePrefix="1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vertical="center"/>
    </xf>
    <xf numFmtId="3" fontId="7" fillId="7" borderId="3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/>
    <xf numFmtId="1" fontId="7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/>
    <xf numFmtId="3" fontId="7" fillId="2" borderId="0" xfId="0" applyNumberFormat="1" applyFont="1" applyFill="1"/>
    <xf numFmtId="0" fontId="7" fillId="2" borderId="0" xfId="0" applyFont="1" applyFill="1" applyBorder="1"/>
    <xf numFmtId="1" fontId="10" fillId="2" borderId="13" xfId="0" applyNumberFormat="1" applyFont="1" applyFill="1" applyBorder="1" applyAlignment="1">
      <alignment vertical="center" wrapText="1"/>
    </xf>
    <xf numFmtId="1" fontId="10" fillId="2" borderId="14" xfId="0" applyNumberFormat="1" applyFont="1" applyFill="1" applyBorder="1" applyAlignment="1">
      <alignment vertical="center" wrapText="1"/>
    </xf>
    <xf numFmtId="0" fontId="11" fillId="10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3" fontId="12" fillId="10" borderId="3" xfId="0" applyNumberFormat="1" applyFont="1" applyFill="1" applyBorder="1" applyAlignment="1">
      <alignment horizontal="center" vertical="center" wrapText="1"/>
    </xf>
    <xf numFmtId="3" fontId="13" fillId="10" borderId="3" xfId="0" applyNumberFormat="1" applyFont="1" applyFill="1" applyBorder="1" applyAlignment="1">
      <alignment horizontal="center" vertical="center" wrapText="1"/>
    </xf>
    <xf numFmtId="3" fontId="13" fillId="10" borderId="15" xfId="0" applyNumberFormat="1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/>
    </xf>
    <xf numFmtId="3" fontId="11" fillId="11" borderId="3" xfId="0" applyNumberFormat="1" applyFont="1" applyFill="1" applyBorder="1" applyAlignment="1">
      <alignment vertical="center"/>
    </xf>
    <xf numFmtId="3" fontId="11" fillId="11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/>
    <xf numFmtId="49" fontId="14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3" fontId="16" fillId="2" borderId="3" xfId="1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" fontId="10" fillId="10" borderId="14" xfId="0" applyNumberFormat="1" applyFont="1" applyFill="1" applyBorder="1" applyAlignment="1">
      <alignment horizontal="center" vertical="center" wrapText="1"/>
    </xf>
    <xf numFmtId="1" fontId="10" fillId="10" borderId="2" xfId="0" applyNumberFormat="1" applyFont="1" applyFill="1" applyBorder="1" applyAlignment="1">
      <alignment horizontal="center" vertical="center" wrapText="1"/>
    </xf>
    <xf numFmtId="1" fontId="13" fillId="10" borderId="3" xfId="0" applyNumberFormat="1" applyFont="1" applyFill="1" applyBorder="1" applyAlignment="1">
      <alignment horizontal="center" vertical="center" wrapText="1"/>
    </xf>
    <xf numFmtId="1" fontId="13" fillId="10" borderId="13" xfId="0" applyNumberFormat="1" applyFont="1" applyFill="1" applyBorder="1" applyAlignment="1">
      <alignment horizontal="center" vertical="center" wrapText="1"/>
    </xf>
    <xf numFmtId="1" fontId="13" fillId="10" borderId="14" xfId="0" applyNumberFormat="1" applyFont="1" applyFill="1" applyBorder="1" applyAlignment="1">
      <alignment horizontal="center" vertical="center" wrapText="1"/>
    </xf>
    <xf numFmtId="1" fontId="13" fillId="10" borderId="2" xfId="0" applyNumberFormat="1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01-4F2A-B642-1B553086ABEE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701-4F2A-B642-1B553086ABEE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701-4F2A-B642-1B553086ABEE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701-4F2A-B642-1B553086ABEE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701-4F2A-B642-1B553086ABEE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701-4F2A-B642-1B553086ABEE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701-4F2A-B642-1B553086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9B-434C-9B91-A6F5C968634A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C9B-434C-9B91-A6F5C968634A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C9B-434C-9B91-A6F5C968634A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1C9B-434C-9B91-A6F5C968634A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1C9B-434C-9B91-A6F5C968634A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1C9B-434C-9B91-A6F5C968634A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1C9B-434C-9B91-A6F5C9686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F9-4C1E-AB86-8A86E0C7166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F9-4C1E-AB86-8A86E0C7166E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F9-4C1E-AB86-8A86E0C71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6144"/>
        <c:axId val="1"/>
      </c:areaChart>
      <c:catAx>
        <c:axId val="135939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3961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06373512861"/>
          <c:y val="1.7883637647246372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68047123880507E-3"/>
                  <c:y val="2.5619604057337108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1B-4756-9300-B238698DDE71}"/>
                </c:ext>
              </c:extLst>
            </c:dLbl>
            <c:dLbl>
              <c:idx val="1"/>
              <c:layout>
                <c:manualLayout>
                  <c:x val="-2.8625954198473282E-3"/>
                  <c:y val="-4.1620189690117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1B-4756-9300-B238698DDE71}"/>
                </c:ext>
              </c:extLst>
            </c:dLbl>
            <c:dLbl>
              <c:idx val="3"/>
              <c:layout>
                <c:manualLayout>
                  <c:x val="6.743737957610789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1B-4756-9300-B238698DDE71}"/>
                </c:ext>
              </c:extLst>
            </c:dLbl>
            <c:dLbl>
              <c:idx val="8"/>
              <c:layout>
                <c:manualLayout>
                  <c:x val="3.5854433799039111E-3"/>
                  <c:y val="1.173445224911768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1B-4756-9300-B238698DDE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GAS'!$II$1:$IU$1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 GAS'!$II$33:$IU$33</c:f>
              <c:numCache>
                <c:formatCode>#,##0</c:formatCode>
                <c:ptCount val="13"/>
                <c:pt idx="0">
                  <c:v>1119085.7702000001</c:v>
                </c:pt>
                <c:pt idx="1">
                  <c:v>1085771.4066000001</c:v>
                </c:pt>
                <c:pt idx="2">
                  <c:v>1121340.8311999999</c:v>
                </c:pt>
                <c:pt idx="3">
                  <c:v>1340583.2341</c:v>
                </c:pt>
                <c:pt idx="4">
                  <c:v>1509143.8179000001</c:v>
                </c:pt>
                <c:pt idx="5">
                  <c:v>1555961</c:v>
                </c:pt>
                <c:pt idx="6">
                  <c:v>1419451.6309</c:v>
                </c:pt>
                <c:pt idx="7">
                  <c:v>1418369.9406000001</c:v>
                </c:pt>
                <c:pt idx="8">
                  <c:v>1243898.9653</c:v>
                </c:pt>
                <c:pt idx="9">
                  <c:v>1211720.6915</c:v>
                </c:pt>
                <c:pt idx="10">
                  <c:v>1249771.2884000002</c:v>
                </c:pt>
                <c:pt idx="11">
                  <c:v>903310.04019999993</c:v>
                </c:pt>
                <c:pt idx="12">
                  <c:v>790178.82979999995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1B-4756-9300-B238698DD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048"/>
        <c:axId val="1"/>
        <c:axId val="0"/>
      </c:bar3DChart>
      <c:dateAx>
        <c:axId val="1359404048"/>
        <c:scaling>
          <c:orientation val="minMax"/>
          <c:max val="43922"/>
          <c:min val="43556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114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72193277338E-2"/>
              <c:y val="0.1160287176684259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048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81-4D4E-ABF9-090DBE1E965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281-4D4E-ABF9-090DBE1E965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281-4D4E-ABF9-090DBE1E965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9281-4D4E-ABF9-090DBE1E965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9281-4D4E-ABF9-090DBE1E965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9281-4D4E-ABF9-090DBE1E965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9281-4D4E-ABF9-090DBE1E9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1B-4DF3-ADB3-908992C52E2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E1B-4DF3-ADB3-908992C52E2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E1B-4DF3-ADB3-908992C52E2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E1B-4DF3-ADB3-908992C52E2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E1B-4DF3-ADB3-908992C52E2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E1B-4DF3-ADB3-908992C52E2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E1B-4DF3-ADB3-908992C52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73-4F30-9140-FFE363FA2A1B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73-4F30-9140-FFE363FA2A1B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173-4F30-9140-FFE363FA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04464"/>
        <c:axId val="1"/>
      </c:areaChart>
      <c:catAx>
        <c:axId val="135940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044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11942257215"/>
          <c:y val="1.7883711988230768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 2019-2021'!$AA$1:$AM$1</c:f>
              <c:numCache>
                <c:formatCode>mmm\-yy</c:formatCode>
                <c:ptCount val="13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 GAS 2019-2021'!$AA$33:$AM$33</c:f>
              <c:numCache>
                <c:formatCode>#,##0</c:formatCode>
                <c:ptCount val="13"/>
                <c:pt idx="0">
                  <c:v>1490754.6923999998</c:v>
                </c:pt>
                <c:pt idx="1">
                  <c:v>1361515.5016000001</c:v>
                </c:pt>
                <c:pt idx="2">
                  <c:v>1150031.7105</c:v>
                </c:pt>
                <c:pt idx="3">
                  <c:v>1172289.7332000001</c:v>
                </c:pt>
                <c:pt idx="4">
                  <c:v>1067744.5913</c:v>
                </c:pt>
                <c:pt idx="5">
                  <c:v>871274.07210000011</c:v>
                </c:pt>
                <c:pt idx="6">
                  <c:v>780865.31401290325</c:v>
                </c:pt>
                <c:pt idx="7">
                  <c:v>1068128.4027200001</c:v>
                </c:pt>
                <c:pt idx="8">
                  <c:v>823834.10490645119</c:v>
                </c:pt>
                <c:pt idx="9">
                  <c:v>850929.25434516149</c:v>
                </c:pt>
                <c:pt idx="10">
                  <c:v>1273570.5606000002</c:v>
                </c:pt>
                <c:pt idx="11">
                  <c:v>1367318.6092000001</c:v>
                </c:pt>
                <c:pt idx="12">
                  <c:v>1428097.6161999998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6-4DDA-A135-BF7BFF2D0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880"/>
        <c:axId val="1"/>
        <c:axId val="0"/>
      </c:bar3DChart>
      <c:dateAx>
        <c:axId val="1359404880"/>
        <c:scaling>
          <c:orientation val="minMax"/>
          <c:max val="44501"/>
          <c:min val="44136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5363079615E-2"/>
              <c:y val="0.1160287487949356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880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1830" name="Chart 1025">
          <a:extLst>
            <a:ext uri="{FF2B5EF4-FFF2-40B4-BE49-F238E27FC236}">
              <a16:creationId xmlns:a16="http://schemas.microsoft.com/office/drawing/2014/main" id="{4B8C0372-5D94-4E38-8AF2-98611434A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1831" name="Chart 1026">
          <a:extLst>
            <a:ext uri="{FF2B5EF4-FFF2-40B4-BE49-F238E27FC236}">
              <a16:creationId xmlns:a16="http://schemas.microsoft.com/office/drawing/2014/main" id="{ABD174FC-B988-4559-9AD6-FA7FE1221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1832" name="Chart 1027">
          <a:extLst>
            <a:ext uri="{FF2B5EF4-FFF2-40B4-BE49-F238E27FC236}">
              <a16:creationId xmlns:a16="http://schemas.microsoft.com/office/drawing/2014/main" id="{68B38466-C781-4651-932A-3E3170A5C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 macro="" textlink="">
      <xdr:nvSpPr>
        <xdr:cNvPr id="946182" name="Text Box 1030">
          <a:extLst>
            <a:ext uri="{FF2B5EF4-FFF2-40B4-BE49-F238E27FC236}">
              <a16:creationId xmlns:a16="http://schemas.microsoft.com/office/drawing/2014/main" id="{39FA71E3-2381-4A59-909E-ADC599F249A9}"/>
            </a:ext>
          </a:extLst>
        </xdr:cNvPr>
        <xdr:cNvSpPr txBox="1">
          <a:spLocks noChangeArrowheads="1"/>
        </xdr:cNvSpPr>
      </xdr:nvSpPr>
      <xdr:spPr bwMode="auto">
        <a:xfrm>
          <a:off x="5657850" y="29813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 macro="">
      <xdr:nvGraphicFramePr>
        <xdr:cNvPr id="1834" name="3 Gráfico">
          <a:extLst>
            <a:ext uri="{FF2B5EF4-FFF2-40B4-BE49-F238E27FC236}">
              <a16:creationId xmlns:a16="http://schemas.microsoft.com/office/drawing/2014/main" id="{366300D1-FD1D-4586-9797-451084990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497825" name="Chart 1025">
          <a:extLst>
            <a:ext uri="{FF2B5EF4-FFF2-40B4-BE49-F238E27FC236}">
              <a16:creationId xmlns:a16="http://schemas.microsoft.com/office/drawing/2014/main" id="{2F928822-9F4F-48C2-94FE-5C4FDE7A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497826" name="Chart 1026">
          <a:extLst>
            <a:ext uri="{FF2B5EF4-FFF2-40B4-BE49-F238E27FC236}">
              <a16:creationId xmlns:a16="http://schemas.microsoft.com/office/drawing/2014/main" id="{4E6BF6F2-5AA4-47E8-A4CA-E7D826C1A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497827" name="Chart 1027">
          <a:extLst>
            <a:ext uri="{FF2B5EF4-FFF2-40B4-BE49-F238E27FC236}">
              <a16:creationId xmlns:a16="http://schemas.microsoft.com/office/drawing/2014/main" id="{207C9D53-77DB-4737-BEF0-1363C62A3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582386</xdr:colOff>
      <xdr:row>34</xdr:row>
      <xdr:rowOff>180976</xdr:rowOff>
    </xdr:from>
    <xdr:to>
      <xdr:col>37</xdr:col>
      <xdr:colOff>161472</xdr:colOff>
      <xdr:row>75</xdr:row>
      <xdr:rowOff>24040</xdr:rowOff>
    </xdr:to>
    <xdr:graphicFrame macro="">
      <xdr:nvGraphicFramePr>
        <xdr:cNvPr id="497828" name="3 Gráfico">
          <a:extLst>
            <a:ext uri="{FF2B5EF4-FFF2-40B4-BE49-F238E27FC236}">
              <a16:creationId xmlns:a16="http://schemas.microsoft.com/office/drawing/2014/main" id="{FFA07194-0544-424D-A1BA-300E73674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  <pageSetUpPr fitToPage="1"/>
  </sheetPr>
  <dimension ref="A1:IV90"/>
  <sheetViews>
    <sheetView showGridLines="0" view="pageBreakPreview" topLeftCell="C1" zoomScale="70" zoomScaleNormal="60" zoomScaleSheetLayoutView="70" workbookViewId="0">
      <pane xSplit="223" ySplit="9" topLeftCell="IJ10" activePane="bottomRight" state="frozen"/>
      <selection activeCell="C1" sqref="C1"/>
      <selection pane="topRight" activeCell="HR1" sqref="HR1"/>
      <selection pane="bottomLeft" activeCell="C10" sqref="C10"/>
      <selection pane="bottomRight" activeCell="IO9" sqref="IO9"/>
    </sheetView>
  </sheetViews>
  <sheetFormatPr baseColWidth="10" defaultColWidth="15.44140625" defaultRowHeight="13.8" x14ac:dyDescent="0.3"/>
  <cols>
    <col min="1" max="1" width="22.5546875" style="1" hidden="1" customWidth="1"/>
    <col min="2" max="2" width="23.88671875" style="1" hidden="1" customWidth="1"/>
    <col min="3" max="3" width="25.5546875" style="1" customWidth="1"/>
    <col min="4" max="4" width="9.6640625" style="2" customWidth="1"/>
    <col min="5" max="5" width="11.5546875" style="1" hidden="1" customWidth="1"/>
    <col min="6" max="8" width="11.44140625" style="1" hidden="1" customWidth="1"/>
    <col min="9" max="10" width="12" style="1" hidden="1" customWidth="1"/>
    <col min="11" max="11" width="10.33203125" style="1" hidden="1" customWidth="1"/>
    <col min="12" max="12" width="12.5546875" style="1" hidden="1" customWidth="1"/>
    <col min="13" max="13" width="10.44140625" style="1" hidden="1" customWidth="1"/>
    <col min="14" max="14" width="13.109375" style="1" hidden="1" customWidth="1"/>
    <col min="15" max="15" width="10" style="1" hidden="1" customWidth="1"/>
    <col min="16" max="16" width="7" style="1" hidden="1" customWidth="1"/>
    <col min="17" max="18" width="4.88671875" style="1" hidden="1" customWidth="1"/>
    <col min="19" max="19" width="8" style="1" hidden="1" customWidth="1"/>
    <col min="20" max="20" width="9.44140625" style="1" hidden="1" customWidth="1"/>
    <col min="21" max="21" width="7.33203125" style="1" hidden="1" customWidth="1"/>
    <col min="22" max="22" width="9.109375" style="1" hidden="1" customWidth="1"/>
    <col min="23" max="23" width="10.6640625" style="1" hidden="1" customWidth="1"/>
    <col min="24" max="24" width="10.5546875" style="1" hidden="1" customWidth="1"/>
    <col min="25" max="25" width="19" style="1" hidden="1" customWidth="1"/>
    <col min="26" max="26" width="13" style="1" hidden="1" customWidth="1"/>
    <col min="27" max="27" width="10.88671875" style="1" hidden="1" customWidth="1"/>
    <col min="28" max="28" width="11.88671875" style="1" hidden="1" customWidth="1"/>
    <col min="29" max="29" width="10" style="1" hidden="1" customWidth="1"/>
    <col min="30" max="30" width="10.44140625" style="1" hidden="1" customWidth="1"/>
    <col min="31" max="31" width="9.6640625" style="1" hidden="1" customWidth="1"/>
    <col min="32" max="32" width="9.5546875" style="1" hidden="1" customWidth="1"/>
    <col min="33" max="33" width="9.33203125" style="1" hidden="1" customWidth="1"/>
    <col min="34" max="34" width="0.33203125" style="1" hidden="1" customWidth="1"/>
    <col min="35" max="35" width="13.109375" style="1" hidden="1" customWidth="1"/>
    <col min="36" max="36" width="0.109375" style="1" hidden="1" customWidth="1"/>
    <col min="37" max="37" width="11.44140625" style="1" hidden="1" customWidth="1"/>
    <col min="38" max="38" width="12.44140625" style="1" hidden="1" customWidth="1"/>
    <col min="39" max="39" width="16.6640625" style="1" hidden="1" customWidth="1"/>
    <col min="40" max="40" width="0.109375" style="1" hidden="1" customWidth="1"/>
    <col min="41" max="41" width="13.109375" style="1" hidden="1" customWidth="1"/>
    <col min="42" max="42" width="12" style="1" hidden="1" customWidth="1"/>
    <col min="43" max="43" width="15" style="1" hidden="1" customWidth="1"/>
    <col min="44" max="45" width="12.44140625" style="1" hidden="1" customWidth="1"/>
    <col min="46" max="46" width="9.6640625" style="1" hidden="1" customWidth="1"/>
    <col min="47" max="47" width="11.88671875" style="1" hidden="1" customWidth="1"/>
    <col min="48" max="48" width="12.109375" style="1" hidden="1" customWidth="1"/>
    <col min="49" max="50" width="11.88671875" style="1" hidden="1" customWidth="1"/>
    <col min="51" max="52" width="12.5546875" style="1" hidden="1" customWidth="1"/>
    <col min="53" max="54" width="12.109375" style="1" hidden="1" customWidth="1"/>
    <col min="55" max="55" width="11.6640625" style="1" hidden="1" customWidth="1"/>
    <col min="56" max="56" width="9.88671875" style="1" hidden="1" customWidth="1"/>
    <col min="57" max="58" width="10.33203125" style="1" hidden="1" customWidth="1"/>
    <col min="59" max="70" width="11.6640625" style="1" hidden="1" customWidth="1"/>
    <col min="71" max="71" width="0.109375" style="1" hidden="1" customWidth="1"/>
    <col min="72" max="72" width="11.6640625" style="1" hidden="1" customWidth="1"/>
    <col min="73" max="73" width="12.44140625" style="1" hidden="1" customWidth="1"/>
    <col min="74" max="80" width="11.6640625" style="1" hidden="1" customWidth="1"/>
    <col min="81" max="94" width="12.33203125" style="1" hidden="1" customWidth="1"/>
    <col min="95" max="95" width="14.44140625" style="1" hidden="1" customWidth="1"/>
    <col min="96" max="108" width="13.44140625" style="1" hidden="1" customWidth="1"/>
    <col min="109" max="109" width="1.109375" style="1" hidden="1" customWidth="1"/>
    <col min="110" max="131" width="13.44140625" style="1" hidden="1" customWidth="1"/>
    <col min="132" max="132" width="14.109375" style="1" hidden="1" customWidth="1"/>
    <col min="133" max="141" width="13.44140625" style="1" hidden="1" customWidth="1"/>
    <col min="142" max="142" width="17.109375" style="1" hidden="1" customWidth="1"/>
    <col min="143" max="150" width="16.5546875" style="1" hidden="1" customWidth="1"/>
    <col min="151" max="151" width="15.33203125" style="1" hidden="1" customWidth="1"/>
    <col min="152" max="152" width="19.88671875" style="1" hidden="1" customWidth="1"/>
    <col min="153" max="153" width="16.44140625" style="1" hidden="1" customWidth="1"/>
    <col min="154" max="161" width="17.44140625" style="1" hidden="1" customWidth="1"/>
    <col min="162" max="162" width="16.33203125" style="1" hidden="1" customWidth="1"/>
    <col min="163" max="163" width="16" style="1" hidden="1" customWidth="1"/>
    <col min="164" max="164" width="19.33203125" style="1" hidden="1" customWidth="1"/>
    <col min="165" max="187" width="17.44140625" style="1" hidden="1" customWidth="1"/>
    <col min="188" max="188" width="19.88671875" style="1" hidden="1" customWidth="1"/>
    <col min="189" max="193" width="20" style="1" hidden="1" customWidth="1"/>
    <col min="194" max="202" width="18.6640625" style="1" hidden="1" customWidth="1"/>
    <col min="203" max="234" width="15.6640625" style="1" hidden="1" customWidth="1"/>
    <col min="235" max="239" width="20.109375" style="1" hidden="1" customWidth="1"/>
    <col min="240" max="241" width="19.109375" style="1" hidden="1" customWidth="1"/>
    <col min="242" max="252" width="19.109375" style="1" customWidth="1"/>
    <col min="253" max="253" width="16.5546875" style="1" customWidth="1"/>
    <col min="254" max="254" width="15.44140625" style="1" customWidth="1"/>
    <col min="255" max="255" width="14.5546875" style="1" customWidth="1"/>
    <col min="256" max="16384" width="15.44140625" style="1"/>
  </cols>
  <sheetData>
    <row r="1" spans="1:256" x14ac:dyDescent="0.3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256" s="99" customFormat="1" ht="20.25" customHeight="1" x14ac:dyDescent="0.4">
      <c r="A3" s="39" t="s">
        <v>35</v>
      </c>
      <c r="B3" s="39"/>
      <c r="C3" s="103" t="s">
        <v>76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  <c r="IV3" s="103"/>
    </row>
    <row r="4" spans="1:256" s="100" customFormat="1" ht="20.25" customHeight="1" x14ac:dyDescent="0.4">
      <c r="A4" s="40" t="s">
        <v>74</v>
      </c>
      <c r="B4" s="40"/>
      <c r="C4" s="102" t="s">
        <v>84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s="99" customFormat="1" ht="23.25" customHeight="1" x14ac:dyDescent="0.4">
      <c r="A5" s="39" t="s">
        <v>27</v>
      </c>
      <c r="B5" s="39"/>
      <c r="C5" s="103" t="s">
        <v>78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pans="1:256" s="11" customFormat="1" ht="17.399999999999999" customHeight="1" x14ac:dyDescent="0.3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1:256" s="11" customFormat="1" ht="14.25" customHeight="1" x14ac:dyDescent="0.35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1:256" s="11" customFormat="1" ht="27" customHeight="1" thickBot="1" x14ac:dyDescent="0.35">
      <c r="C8" s="106"/>
      <c r="D8" s="107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5">
        <v>2014</v>
      </c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>
        <v>2015</v>
      </c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8">
        <v>2016</v>
      </c>
      <c r="HG8" s="109"/>
      <c r="HH8" s="110">
        <v>2017</v>
      </c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1">
        <v>2018</v>
      </c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3"/>
      <c r="IF8" s="114">
        <v>2019</v>
      </c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6"/>
      <c r="IR8" s="114">
        <v>2020</v>
      </c>
      <c r="IS8" s="115"/>
      <c r="IT8" s="115"/>
      <c r="IU8" s="116"/>
    </row>
    <row r="9" spans="1:256" s="13" customFormat="1" ht="48" customHeight="1" thickTop="1" thickBot="1" x14ac:dyDescent="0.35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56</v>
      </c>
      <c r="IV9" s="86" t="s">
        <v>85</v>
      </c>
    </row>
    <row r="10" spans="1:256" s="13" customFormat="1" ht="20.25" customHeight="1" thickTop="1" x14ac:dyDescent="0.3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137610.99950000001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7816.7419354838712</v>
      </c>
      <c r="HA10" s="22">
        <v>7979.9</v>
      </c>
      <c r="HB10" s="22">
        <v>7704.1290322580644</v>
      </c>
      <c r="HC10" s="22">
        <v>8428.8064516129034</v>
      </c>
      <c r="HD10" s="22">
        <v>8989.5666666666675</v>
      </c>
      <c r="HE10" s="22">
        <v>8977.0645161290322</v>
      </c>
      <c r="HF10" s="22">
        <v>8435.1333333333332</v>
      </c>
      <c r="HG10" s="22">
        <v>8295.8387096774186</v>
      </c>
      <c r="HH10" s="22">
        <v>7332.677419354839</v>
      </c>
      <c r="HI10" s="22">
        <v>8059.6071428571431</v>
      </c>
      <c r="HJ10" s="22">
        <v>6886.1935483870966</v>
      </c>
      <c r="HK10" s="22">
        <v>6778.4</v>
      </c>
      <c r="HL10" s="22">
        <v>6508.8064999999997</v>
      </c>
      <c r="HM10" s="22">
        <v>7532.0333000000001</v>
      </c>
      <c r="HN10" s="22">
        <v>7690.2581</v>
      </c>
      <c r="HO10" s="22">
        <v>7810.6451999999999</v>
      </c>
      <c r="HP10" s="22">
        <v>7719.9666999999999</v>
      </c>
      <c r="HQ10" s="22">
        <v>7332.1289999999999</v>
      </c>
      <c r="HR10" s="22">
        <v>6932.6333000000004</v>
      </c>
      <c r="HS10" s="22">
        <v>6973.3870999999999</v>
      </c>
      <c r="HT10" s="22">
        <v>6920.6773999999996</v>
      </c>
      <c r="HU10" s="22">
        <v>6496.2142999999996</v>
      </c>
      <c r="HV10" s="22">
        <v>6261.7419</v>
      </c>
      <c r="HW10" s="22">
        <v>5815.5333000000001</v>
      </c>
      <c r="HX10" s="22">
        <v>5805.2258000000002</v>
      </c>
      <c r="HY10" s="22">
        <v>5611</v>
      </c>
      <c r="HZ10" s="22">
        <v>6139.0322999999999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5799.9354999999996</v>
      </c>
      <c r="IF10" s="22">
        <v>5799.2902999999997</v>
      </c>
      <c r="IG10" s="22">
        <v>5468.6428999999998</v>
      </c>
      <c r="IH10" s="22">
        <v>5285.8387000000002</v>
      </c>
      <c r="II10" s="22">
        <v>5260.6</v>
      </c>
      <c r="IJ10" s="22">
        <v>5155.7741999999998</v>
      </c>
      <c r="IK10" s="22">
        <v>4553.6000000000004</v>
      </c>
      <c r="IL10" s="22">
        <v>4469.9031999999997</v>
      </c>
      <c r="IM10" s="22">
        <v>4716.6773999999996</v>
      </c>
      <c r="IN10" s="22">
        <v>4445</v>
      </c>
      <c r="IO10" s="22">
        <v>4390.8710000000001</v>
      </c>
      <c r="IP10" s="22">
        <v>4349.2667000000001</v>
      </c>
      <c r="IQ10" s="22">
        <v>4355.1289999999999</v>
      </c>
      <c r="IR10" s="22">
        <v>3734.8065000000001</v>
      </c>
      <c r="IS10" s="22">
        <v>4071.2413999999999</v>
      </c>
      <c r="IT10" s="22">
        <v>3957.6451999999999</v>
      </c>
      <c r="IU10" s="22">
        <v>3508.4666999999999</v>
      </c>
      <c r="IV10" s="22">
        <f t="shared" ref="IV10:IV30" si="0">+IU10-IT10</f>
        <v>-449.17849999999999</v>
      </c>
    </row>
    <row r="11" spans="1:256" s="13" customFormat="1" ht="15" customHeight="1" x14ac:dyDescent="0.3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1198.2896000000001</v>
      </c>
      <c r="EL11" s="22">
        <v>4610.6947</v>
      </c>
      <c r="EM11" s="22">
        <v>17569.551100000001</v>
      </c>
      <c r="EN11" s="22">
        <v>17523.6103</v>
      </c>
      <c r="EO11" s="22">
        <v>20392</v>
      </c>
      <c r="EP11" s="22">
        <v>22200.029600000002</v>
      </c>
      <c r="EQ11" s="22">
        <v>23613.2536</v>
      </c>
      <c r="ER11" s="22">
        <v>28565.695899999999</v>
      </c>
      <c r="ES11" s="22">
        <v>24569.157999999999</v>
      </c>
      <c r="ET11" s="22">
        <v>27740.1692</v>
      </c>
      <c r="EU11" s="22">
        <v>27549.356800000001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29624.769400000001</v>
      </c>
      <c r="FA11" s="22">
        <v>27729.815999999999</v>
      </c>
      <c r="FB11" s="22">
        <v>30666.043300000001</v>
      </c>
      <c r="FC11" s="22">
        <v>26385.23</v>
      </c>
      <c r="FD11" s="22">
        <v>29993.88</v>
      </c>
      <c r="FE11" s="22">
        <v>29231.16</v>
      </c>
      <c r="FF11" s="22">
        <v>29768.157500000001</v>
      </c>
      <c r="FG11" s="22">
        <v>31697.241999999998</v>
      </c>
      <c r="FH11" s="22">
        <v>25898</v>
      </c>
      <c r="FI11" s="22">
        <v>25604.9853</v>
      </c>
      <c r="FJ11" s="22">
        <v>28909.579399999999</v>
      </c>
      <c r="FK11" s="22">
        <v>31950.312999999998</v>
      </c>
      <c r="FL11" s="22">
        <v>31491</v>
      </c>
      <c r="FM11" s="22">
        <v>25481.364799999999</v>
      </c>
      <c r="FN11" s="22">
        <v>28335.689600000002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40969.620000000003</v>
      </c>
      <c r="FT11" s="22">
        <v>42253.279999999999</v>
      </c>
      <c r="FU11" s="22">
        <v>47245.59</v>
      </c>
      <c r="FV11" s="22">
        <v>48502.3</v>
      </c>
      <c r="FW11" s="22">
        <v>38817</v>
      </c>
      <c r="FX11" s="22">
        <v>49222.720000000001</v>
      </c>
      <c r="FY11" s="22">
        <v>45987</v>
      </c>
      <c r="FZ11" s="22">
        <v>50211.09</v>
      </c>
      <c r="GA11" s="22">
        <v>45862.879999999997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47438.225299999998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55692.519699999997</v>
      </c>
      <c r="GX11" s="22">
        <v>61639.021699999998</v>
      </c>
      <c r="GY11" s="22">
        <v>65654</v>
      </c>
      <c r="GZ11" s="22">
        <v>2153.7096774193546</v>
      </c>
      <c r="HA11" s="22">
        <v>2412.9</v>
      </c>
      <c r="HB11" s="22">
        <v>2297.9354838709678</v>
      </c>
      <c r="HC11" s="22">
        <v>2428.9559419354837</v>
      </c>
      <c r="HD11" s="22">
        <v>2683.4080200000003</v>
      </c>
      <c r="HE11" s="22">
        <v>2737.9128322580646</v>
      </c>
      <c r="HF11" s="22">
        <v>2718.0299799999998</v>
      </c>
      <c r="HG11" s="22">
        <v>2468.898587096774</v>
      </c>
      <c r="HH11" s="22">
        <v>2307.0643870967742</v>
      </c>
      <c r="HI11" s="22">
        <v>1998.8405964285714</v>
      </c>
      <c r="HJ11" s="22">
        <v>1158.341393548387</v>
      </c>
      <c r="HK11" s="22">
        <v>1803.7932666666668</v>
      </c>
      <c r="HL11" s="22">
        <v>2132.6952000000001</v>
      </c>
      <c r="HM11" s="22">
        <v>2330.2953000000002</v>
      </c>
      <c r="HN11" s="22">
        <v>2309.1010999999999</v>
      </c>
      <c r="HO11" s="22">
        <v>2650.0889999999999</v>
      </c>
      <c r="HP11" s="22">
        <v>2752.9036000000001</v>
      </c>
      <c r="HQ11" s="22">
        <v>2779.1210999999998</v>
      </c>
      <c r="HR11" s="22">
        <v>2713.5718999999999</v>
      </c>
      <c r="HS11" s="22">
        <v>2804.5855999999999</v>
      </c>
      <c r="HT11" s="22">
        <v>2608.1648</v>
      </c>
      <c r="HU11" s="22">
        <v>2712.2682</v>
      </c>
      <c r="HV11" s="22">
        <v>2241.9819000000002</v>
      </c>
      <c r="HW11" s="22">
        <v>2405.4494</v>
      </c>
      <c r="HX11" s="22">
        <v>2382.6478999999999</v>
      </c>
      <c r="HY11" s="22">
        <v>2646.4987999999998</v>
      </c>
      <c r="HZ11" s="22">
        <v>2724.3312999999998</v>
      </c>
      <c r="IA11" s="22">
        <v>2873</v>
      </c>
      <c r="IB11" s="22">
        <v>2585.9108000000001</v>
      </c>
      <c r="IC11" s="22">
        <v>2396.73</v>
      </c>
      <c r="ID11" s="22">
        <v>1887.07</v>
      </c>
      <c r="IE11" s="22">
        <v>1710.8289</v>
      </c>
      <c r="IF11" s="22">
        <v>2289.0014000000001</v>
      </c>
      <c r="IG11" s="22">
        <v>2287.5191</v>
      </c>
      <c r="IH11" s="22">
        <v>2309.3908000000001</v>
      </c>
      <c r="II11" s="22">
        <v>2159.7406000000001</v>
      </c>
      <c r="IJ11" s="22">
        <v>2270.1471000000001</v>
      </c>
      <c r="IK11" s="22">
        <v>2331.0657999999999</v>
      </c>
      <c r="IL11" s="22">
        <v>2173.2563</v>
      </c>
      <c r="IM11" s="22">
        <v>2294.0668000000001</v>
      </c>
      <c r="IN11" s="22">
        <v>2177</v>
      </c>
      <c r="IO11" s="22">
        <v>2201.7593000000002</v>
      </c>
      <c r="IP11" s="22">
        <v>1865.2898</v>
      </c>
      <c r="IQ11" s="22">
        <v>1091.7194999999999</v>
      </c>
      <c r="IR11" s="22">
        <v>1763.5335</v>
      </c>
      <c r="IS11" s="22">
        <v>2202.3218000000002</v>
      </c>
      <c r="IT11" s="22">
        <v>1330.7536</v>
      </c>
      <c r="IU11" s="22">
        <v>478.5813</v>
      </c>
      <c r="IV11" s="22">
        <f t="shared" si="0"/>
        <v>-852.17229999999995</v>
      </c>
    </row>
    <row r="12" spans="1:256" s="13" customFormat="1" ht="21.75" hidden="1" customHeight="1" x14ac:dyDescent="0.3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t="shared" ref="IA12:ID14" si="1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>
        <f t="shared" si="0"/>
        <v>0</v>
      </c>
    </row>
    <row r="13" spans="1:256" s="13" customFormat="1" ht="21.75" hidden="1" customHeight="1" x14ac:dyDescent="0.3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>
        <f t="shared" si="0"/>
        <v>0</v>
      </c>
    </row>
    <row r="14" spans="1:256" s="13" customFormat="1" ht="21.75" hidden="1" customHeight="1" x14ac:dyDescent="0.3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>
        <f t="shared" si="0"/>
        <v>0</v>
      </c>
    </row>
    <row r="15" spans="1:256" s="13" customFormat="1" ht="21.75" customHeight="1" x14ac:dyDescent="0.3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80.232299999999995</v>
      </c>
      <c r="IP15" s="22">
        <v>192.76410000000001</v>
      </c>
      <c r="IQ15" s="22">
        <v>246.2824</v>
      </c>
      <c r="IR15" s="22">
        <v>278.97390000000001</v>
      </c>
      <c r="IS15" s="22">
        <v>273.56560000000002</v>
      </c>
      <c r="IT15" s="22">
        <v>319.29230000000001</v>
      </c>
      <c r="IU15" s="22">
        <v>299.2167</v>
      </c>
      <c r="IV15" s="22">
        <f t="shared" si="0"/>
        <v>-20.075600000000009</v>
      </c>
    </row>
    <row r="16" spans="1:256" s="13" customFormat="1" ht="18.75" customHeight="1" x14ac:dyDescent="0.3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3036.2666666666669</v>
      </c>
      <c r="HE16" s="22">
        <v>3318.8387096774195</v>
      </c>
      <c r="HF16" s="22">
        <v>3281.8666666666668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2638.7333333333331</v>
      </c>
      <c r="HL16" s="22">
        <v>2898.3548000000001</v>
      </c>
      <c r="HM16" s="22">
        <v>3274</v>
      </c>
      <c r="HN16" s="22">
        <v>3312.6774</v>
      </c>
      <c r="HO16" s="22">
        <v>3265.1289999999999</v>
      </c>
      <c r="HP16" s="22">
        <v>3398.7667000000001</v>
      </c>
      <c r="HQ16" s="22">
        <v>2779.6774</v>
      </c>
      <c r="HR16" s="22">
        <v>3050.9</v>
      </c>
      <c r="HS16" s="22">
        <v>2980.4839000000002</v>
      </c>
      <c r="HT16" s="22">
        <v>3209.4515999999999</v>
      </c>
      <c r="HU16" s="22">
        <v>3122.8928999999998</v>
      </c>
      <c r="HV16" s="22">
        <v>3073.1289999999999</v>
      </c>
      <c r="HW16" s="22">
        <v>2839.0333000000001</v>
      </c>
      <c r="HX16" s="22">
        <v>2396.1934999999999</v>
      </c>
      <c r="HY16" s="22">
        <v>2912.4666999999999</v>
      </c>
      <c r="HZ16" s="22">
        <v>2841.7419</v>
      </c>
      <c r="IA16" s="22">
        <v>2893</v>
      </c>
      <c r="IB16" s="22">
        <v>2812.1667000000002</v>
      </c>
      <c r="IC16" s="22">
        <v>2782.35</v>
      </c>
      <c r="ID16" s="22">
        <v>2887.4</v>
      </c>
      <c r="IE16" s="22">
        <v>2949</v>
      </c>
      <c r="IF16" s="22">
        <v>2930.4515999999999</v>
      </c>
      <c r="IG16" s="22">
        <v>3097.5356999999999</v>
      </c>
      <c r="IH16" s="22">
        <v>3115</v>
      </c>
      <c r="II16" s="22">
        <v>3227.1</v>
      </c>
      <c r="IJ16" s="22">
        <v>2991.7096999999999</v>
      </c>
      <c r="IK16" s="22">
        <v>3035.2667000000001</v>
      </c>
      <c r="IL16" s="22">
        <v>3382.6129000000001</v>
      </c>
      <c r="IM16" s="22">
        <v>3801.9032000000002</v>
      </c>
      <c r="IN16" s="22">
        <v>4028</v>
      </c>
      <c r="IO16" s="22">
        <v>4035.0967999999998</v>
      </c>
      <c r="IP16" s="22">
        <v>4086.9</v>
      </c>
      <c r="IQ16" s="22">
        <v>3514.9677000000001</v>
      </c>
      <c r="IR16" s="22">
        <v>3930.1934999999999</v>
      </c>
      <c r="IS16" s="22">
        <v>4033.5862000000002</v>
      </c>
      <c r="IT16" s="22">
        <v>4094.0967999999998</v>
      </c>
      <c r="IU16" s="22">
        <v>3990.2667000000001</v>
      </c>
      <c r="IV16" s="22">
        <f t="shared" si="0"/>
        <v>-103.83009999999967</v>
      </c>
    </row>
    <row r="17" spans="1:256" s="13" customFormat="1" ht="18.75" hidden="1" customHeight="1" x14ac:dyDescent="0.3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t="shared" ref="IA17:ID18" si="2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>
        <f t="shared" si="0"/>
        <v>0</v>
      </c>
    </row>
    <row r="18" spans="1:256" s="13" customFormat="1" ht="18.75" hidden="1" customHeight="1" x14ac:dyDescent="0.3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>
        <f t="shared" si="0"/>
        <v>0</v>
      </c>
    </row>
    <row r="19" spans="1:256" s="13" customFormat="1" ht="18.75" customHeight="1" x14ac:dyDescent="0.3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14316.928571428571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14097.741900000001</v>
      </c>
      <c r="HP19" s="22">
        <v>14380.6</v>
      </c>
      <c r="HQ19" s="22">
        <v>14787.419400000001</v>
      </c>
      <c r="HR19" s="22">
        <v>14889.3667</v>
      </c>
      <c r="HS19" s="22">
        <v>14789.3871</v>
      </c>
      <c r="HT19" s="22">
        <v>14370.258099999999</v>
      </c>
      <c r="HU19" s="22">
        <v>14355.321400000001</v>
      </c>
      <c r="HV19" s="22">
        <v>14064.3871</v>
      </c>
      <c r="HW19" s="22">
        <v>14601.6</v>
      </c>
      <c r="HX19" s="22">
        <v>14341.806500000001</v>
      </c>
      <c r="HY19" s="22">
        <v>14418.9</v>
      </c>
      <c r="HZ19" s="22">
        <v>15381.483899999999</v>
      </c>
      <c r="IA19" s="22">
        <v>15640</v>
      </c>
      <c r="IB19" s="22">
        <v>15580.8</v>
      </c>
      <c r="IC19" s="22">
        <v>15614.903200000001</v>
      </c>
      <c r="ID19" s="22">
        <v>15830.36</v>
      </c>
      <c r="IE19" s="22">
        <v>15734.354799999999</v>
      </c>
      <c r="IF19" s="22">
        <v>15426.096799999999</v>
      </c>
      <c r="IG19" s="22">
        <v>14839.571400000001</v>
      </c>
      <c r="IH19" s="22">
        <v>14475.354799999999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17102.290300000001</v>
      </c>
      <c r="IP19" s="22">
        <v>16143.1</v>
      </c>
      <c r="IQ19" s="22">
        <v>16045.354799999999</v>
      </c>
      <c r="IR19" s="22">
        <v>15006.6129</v>
      </c>
      <c r="IS19" s="22">
        <v>15937.4138</v>
      </c>
      <c r="IT19" s="22">
        <v>15048.3871</v>
      </c>
      <c r="IU19" s="22">
        <v>13955.066699999999</v>
      </c>
      <c r="IV19" s="22">
        <f t="shared" si="0"/>
        <v>-1093.3204000000005</v>
      </c>
    </row>
    <row r="20" spans="1:256" s="13" customFormat="1" ht="18.75" customHeight="1" thickBot="1" x14ac:dyDescent="0.35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14060.487300000001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16789.167399999998</v>
      </c>
      <c r="BB20" s="22">
        <v>19291.64</v>
      </c>
      <c r="BC20" s="22">
        <v>18086.5177</v>
      </c>
      <c r="BD20" s="22">
        <v>75857.660099999994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17653.498500000002</v>
      </c>
      <c r="BJ20" s="22">
        <v>140138.06450000001</v>
      </c>
      <c r="BK20" s="22">
        <v>111572.6084</v>
      </c>
      <c r="BL20" s="22">
        <v>59161.140700000004</v>
      </c>
      <c r="BM20" s="22">
        <v>18708.828399999999</v>
      </c>
      <c r="BN20" s="22">
        <v>5793.7951000000003</v>
      </c>
      <c r="BO20" s="22">
        <v>147211.57999999999</v>
      </c>
      <c r="BP20" s="22">
        <v>127631.96829999999</v>
      </c>
      <c r="BQ20" s="22">
        <v>50993.7454</v>
      </c>
      <c r="BR20" s="22">
        <v>7032.4009999999998</v>
      </c>
      <c r="BS20" s="22">
        <v>4513.8950000000004</v>
      </c>
      <c r="BT20" s="22">
        <v>4295.9416000000001</v>
      </c>
      <c r="BU20" s="22">
        <v>14374.2176</v>
      </c>
      <c r="BV20" s="22">
        <v>114492.1743</v>
      </c>
      <c r="BW20" s="22">
        <v>16524.284899999999</v>
      </c>
      <c r="BX20" s="22">
        <v>6857.4467999999997</v>
      </c>
      <c r="BY20" s="22">
        <v>8089.3004000000001</v>
      </c>
      <c r="BZ20" s="22">
        <v>44913</v>
      </c>
      <c r="CA20" s="22">
        <v>44170.82</v>
      </c>
      <c r="CB20" s="22">
        <v>80794.121199999994</v>
      </c>
      <c r="CC20" s="22">
        <v>50369.58</v>
      </c>
      <c r="CD20" s="22">
        <v>12556</v>
      </c>
      <c r="CE20" s="22">
        <v>4783.5740999999998</v>
      </c>
      <c r="CF20" s="22">
        <v>8090</v>
      </c>
      <c r="CG20" s="22">
        <v>87434.131299999994</v>
      </c>
      <c r="CH20" s="22">
        <v>53295.326500000003</v>
      </c>
      <c r="CI20" s="22">
        <v>29008</v>
      </c>
      <c r="CJ20" s="22">
        <v>29834.652600000001</v>
      </c>
      <c r="CK20" s="22">
        <v>37887.599999999999</v>
      </c>
      <c r="CL20" s="22">
        <v>24162.547699999999</v>
      </c>
      <c r="CM20" s="22">
        <v>35096.688300000002</v>
      </c>
      <c r="CN20" s="22">
        <v>147103.38190000001</v>
      </c>
      <c r="CO20" s="22">
        <v>30853.64</v>
      </c>
      <c r="CP20" s="22">
        <v>31419.2647</v>
      </c>
      <c r="CQ20" s="22">
        <v>15058.9673</v>
      </c>
      <c r="CR20" s="22">
        <v>11370.743700000001</v>
      </c>
      <c r="CS20" s="22">
        <v>12426.4838</v>
      </c>
      <c r="CT20" s="22">
        <v>34605.288999999997</v>
      </c>
      <c r="CU20" s="22">
        <v>32131.217199999999</v>
      </c>
      <c r="CV20" s="22">
        <v>24809.630799999999</v>
      </c>
      <c r="CW20" s="22">
        <v>36746.517399999997</v>
      </c>
      <c r="CX20" s="22">
        <v>47773.011700000003</v>
      </c>
      <c r="CY20" s="22">
        <v>71144.404599999994</v>
      </c>
      <c r="CZ20" s="22">
        <v>127634.9212</v>
      </c>
      <c r="DA20" s="22">
        <v>8988.2119000000002</v>
      </c>
      <c r="DB20" s="22">
        <v>13843.985199999999</v>
      </c>
      <c r="DC20" s="22">
        <v>3862.4371000000001</v>
      </c>
      <c r="DD20" s="22">
        <v>34524.172700000003</v>
      </c>
      <c r="DE20" s="22">
        <v>35598.989399999999</v>
      </c>
      <c r="DF20" s="22">
        <v>8053.35</v>
      </c>
      <c r="DG20" s="22">
        <v>6939.5862999999999</v>
      </c>
      <c r="DH20" s="22">
        <v>6667.1647000000003</v>
      </c>
      <c r="DI20" s="22">
        <v>17083.255700000002</v>
      </c>
      <c r="DJ20" s="22">
        <v>22280.557199999999</v>
      </c>
      <c r="DK20" s="22">
        <v>136817</v>
      </c>
      <c r="DL20" s="22">
        <v>14790.277</v>
      </c>
      <c r="DM20" s="22">
        <v>13150.225899999999</v>
      </c>
      <c r="DN20" s="22">
        <v>7963.2251999999999</v>
      </c>
      <c r="DO20" s="22">
        <v>8668.5910000000003</v>
      </c>
      <c r="DP20" s="22">
        <v>56008</v>
      </c>
      <c r="DQ20" s="22">
        <v>48002.833299999998</v>
      </c>
      <c r="DR20" s="22">
        <v>22113.183700000001</v>
      </c>
      <c r="DS20" s="22">
        <v>18614</v>
      </c>
      <c r="DT20" s="22">
        <v>13174.212600000001</v>
      </c>
      <c r="DU20" s="22">
        <v>13408.4398</v>
      </c>
      <c r="DV20" s="22">
        <v>51686.1872</v>
      </c>
      <c r="DW20" s="22">
        <v>35720.896099999998</v>
      </c>
      <c r="DX20" s="22">
        <v>23584.877400000001</v>
      </c>
      <c r="DY20" s="22">
        <v>7094.2524000000003</v>
      </c>
      <c r="DZ20" s="22">
        <v>6975.2920999999997</v>
      </c>
      <c r="EA20" s="22">
        <v>2579.8452000000002</v>
      </c>
      <c r="EB20" s="22">
        <v>6215</v>
      </c>
      <c r="EC20" s="22">
        <v>4788.0798000000004</v>
      </c>
      <c r="ED20" s="22">
        <v>9810</v>
      </c>
      <c r="EE20" s="22">
        <v>9486.4208999999992</v>
      </c>
      <c r="EF20" s="22">
        <v>11973</v>
      </c>
      <c r="EG20" s="22">
        <v>8476.0404999999992</v>
      </c>
      <c r="EH20" s="22">
        <v>24188.77</v>
      </c>
      <c r="EI20" s="22">
        <v>120574</v>
      </c>
      <c r="EJ20" s="22">
        <v>4260.3397000000004</v>
      </c>
      <c r="EK20" s="22">
        <v>3790.4627</v>
      </c>
      <c r="EL20" s="22">
        <v>3721.0805999999998</v>
      </c>
      <c r="EM20" s="22">
        <v>5408.3198000000002</v>
      </c>
      <c r="EN20" s="22">
        <v>10167.142900000001</v>
      </c>
      <c r="EO20" s="22">
        <v>17636</v>
      </c>
      <c r="EP20" s="22">
        <v>41077.949200000003</v>
      </c>
      <c r="EQ20" s="22">
        <v>16711.142800000001</v>
      </c>
      <c r="ER20" s="22">
        <v>25677.043399999999</v>
      </c>
      <c r="ES20" s="22">
        <v>104006.6814</v>
      </c>
      <c r="ET20" s="22">
        <v>42053.8099</v>
      </c>
      <c r="EU20" s="22">
        <v>5914.9040999999997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21227.585500000001</v>
      </c>
      <c r="FA20" s="22">
        <v>6939.2960000000003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46501.195299999999</v>
      </c>
      <c r="FG20" s="22">
        <v>206493.05</v>
      </c>
      <c r="FH20" s="22">
        <v>196754</v>
      </c>
      <c r="FI20" s="22">
        <v>118520.51089999999</v>
      </c>
      <c r="FJ20" s="22">
        <v>196428.7064</v>
      </c>
      <c r="FK20" s="22">
        <v>190542.12700000001</v>
      </c>
      <c r="FL20" s="22">
        <v>183101.19940000001</v>
      </c>
      <c r="FM20" s="22">
        <v>165686.85149999999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308087.09999999998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324085.87300000002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332240.63299999997</v>
      </c>
      <c r="GY20" s="22">
        <v>311046</v>
      </c>
      <c r="GZ20" s="22">
        <v>8919.9354838709678</v>
      </c>
      <c r="HA20" s="22">
        <v>10269.1</v>
      </c>
      <c r="HB20" s="22">
        <v>11230.870967741936</v>
      </c>
      <c r="HC20" s="22">
        <v>10503.894451612903</v>
      </c>
      <c r="HD20" s="22">
        <v>9905.5259000000005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8632.1529193548395</v>
      </c>
      <c r="HI20" s="22">
        <v>10508.404553571429</v>
      </c>
      <c r="HJ20" s="22">
        <v>8178.9161483870967</v>
      </c>
      <c r="HK20" s="22">
        <v>9112.3829299999998</v>
      </c>
      <c r="HL20" s="22">
        <v>11427.0172</v>
      </c>
      <c r="HM20" s="22">
        <v>8725.6589000000004</v>
      </c>
      <c r="HN20" s="22">
        <v>11448.4761</v>
      </c>
      <c r="HO20" s="22">
        <v>11019.746300000001</v>
      </c>
      <c r="HP20" s="22">
        <v>11646.526900000001</v>
      </c>
      <c r="HQ20" s="22">
        <v>11821.1059</v>
      </c>
      <c r="HR20" s="22">
        <v>5439.6853000000001</v>
      </c>
      <c r="HS20" s="22">
        <v>9928.8495999999996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11352.358099999999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12851.367399999999</v>
      </c>
      <c r="IG20" s="22">
        <v>13799.5844</v>
      </c>
      <c r="IH20" s="22">
        <v>14269.715399999999</v>
      </c>
      <c r="II20" s="22">
        <v>15223.743200000001</v>
      </c>
      <c r="IJ20" s="22">
        <v>14448.7798</v>
      </c>
      <c r="IK20" s="22">
        <v>16639.514299999999</v>
      </c>
      <c r="IL20" s="22">
        <v>18624.281500000001</v>
      </c>
      <c r="IM20" s="22">
        <v>21669.238099999999</v>
      </c>
      <c r="IN20" s="22">
        <v>18774</v>
      </c>
      <c r="IO20" s="22">
        <v>21143.935000000001</v>
      </c>
      <c r="IP20" s="22">
        <v>17963.595700000002</v>
      </c>
      <c r="IQ20" s="22">
        <v>22750.687699999999</v>
      </c>
      <c r="IR20" s="22">
        <v>21904.008999999998</v>
      </c>
      <c r="IS20" s="22">
        <v>14981.446</v>
      </c>
      <c r="IT20" s="22">
        <v>9699.4681999999993</v>
      </c>
      <c r="IU20" s="22">
        <v>9320.7839999999997</v>
      </c>
      <c r="IV20" s="22">
        <f t="shared" si="0"/>
        <v>-378.68419999999969</v>
      </c>
    </row>
    <row r="21" spans="1:256" s="13" customFormat="1" ht="23.25" customHeight="1" thickTop="1" thickBot="1" x14ac:dyDescent="0.35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496440.48729999998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208671.16740000001</v>
      </c>
      <c r="BB21" s="58">
        <v>185146.64</v>
      </c>
      <c r="BC21" s="58">
        <v>254321.5177</v>
      </c>
      <c r="BD21" s="58">
        <v>314125.66009999998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523288.49849999999</v>
      </c>
      <c r="BJ21" s="58">
        <v>640579.06449999998</v>
      </c>
      <c r="BK21" s="58">
        <v>568954.60840000003</v>
      </c>
      <c r="BL21" s="58">
        <v>318919.14069999999</v>
      </c>
      <c r="BM21" s="58">
        <v>440171.8284</v>
      </c>
      <c r="BN21" s="58">
        <v>347755.79509999999</v>
      </c>
      <c r="BO21" s="58">
        <v>652471.57999999996</v>
      </c>
      <c r="BP21" s="58">
        <v>681585.96829999995</v>
      </c>
      <c r="BQ21" s="58">
        <v>630625.74540000001</v>
      </c>
      <c r="BR21" s="58">
        <v>578363.40099999995</v>
      </c>
      <c r="BS21" s="58">
        <v>580669.89500000002</v>
      </c>
      <c r="BT21" s="58">
        <v>501398.94160000002</v>
      </c>
      <c r="BU21" s="58">
        <v>302016.21759999997</v>
      </c>
      <c r="BV21" s="58">
        <v>495619.17430000001</v>
      </c>
      <c r="BW21" s="58">
        <v>344067.28489999997</v>
      </c>
      <c r="BX21" s="58">
        <v>232585.44680000001</v>
      </c>
      <c r="BY21" s="58">
        <v>285674.30040000001</v>
      </c>
      <c r="BZ21" s="58">
        <v>318794</v>
      </c>
      <c r="CA21" s="58">
        <v>593997.81999999995</v>
      </c>
      <c r="CB21" s="58">
        <v>664681.12119999994</v>
      </c>
      <c r="CC21" s="58">
        <v>622299.57999999996</v>
      </c>
      <c r="CD21" s="58">
        <v>645417</v>
      </c>
      <c r="CE21" s="58">
        <v>605305.57409999997</v>
      </c>
      <c r="CF21" s="58">
        <v>624342</v>
      </c>
      <c r="CG21" s="58">
        <v>698261.13130000001</v>
      </c>
      <c r="CH21" s="58">
        <v>564419.32649999997</v>
      </c>
      <c r="CI21" s="58">
        <v>479827</v>
      </c>
      <c r="CJ21" s="58">
        <v>272032.65260000003</v>
      </c>
      <c r="CK21" s="58">
        <v>317136.59999999998</v>
      </c>
      <c r="CL21" s="58">
        <v>452133.5477</v>
      </c>
      <c r="CM21" s="58">
        <v>586101.68830000004</v>
      </c>
      <c r="CN21" s="58">
        <v>674849.38190000004</v>
      </c>
      <c r="CO21" s="58">
        <v>607162.64</v>
      </c>
      <c r="CP21" s="58">
        <v>590436.26469999994</v>
      </c>
      <c r="CQ21" s="58">
        <v>588396.96730000002</v>
      </c>
      <c r="CR21" s="58">
        <v>581133.74369999999</v>
      </c>
      <c r="CS21" s="58">
        <v>523851.48379999999</v>
      </c>
      <c r="CT21" s="58">
        <v>460347.28899999999</v>
      </c>
      <c r="CU21" s="58">
        <v>456044.21720000001</v>
      </c>
      <c r="CV21" s="58">
        <v>452348.63079999998</v>
      </c>
      <c r="CW21" s="58">
        <v>516632.51740000001</v>
      </c>
      <c r="CX21" s="58">
        <v>400194.01170000003</v>
      </c>
      <c r="CY21" s="58">
        <v>335921.40460000001</v>
      </c>
      <c r="CZ21" s="58">
        <v>617097.92119999998</v>
      </c>
      <c r="DA21" s="58">
        <v>561121.21189999999</v>
      </c>
      <c r="DB21" s="58">
        <v>623381.9852</v>
      </c>
      <c r="DC21" s="58">
        <v>576928.43709999998</v>
      </c>
      <c r="DD21" s="58">
        <v>583194.1727</v>
      </c>
      <c r="DE21" s="58">
        <v>644564.98939999996</v>
      </c>
      <c r="DF21" s="58">
        <v>557418.35</v>
      </c>
      <c r="DG21" s="58">
        <v>432693.58630000002</v>
      </c>
      <c r="DH21" s="58">
        <v>489649.16470000002</v>
      </c>
      <c r="DI21" s="58">
        <v>427689.25569999998</v>
      </c>
      <c r="DJ21" s="58">
        <v>601973.55720000004</v>
      </c>
      <c r="DK21" s="58">
        <v>709513</v>
      </c>
      <c r="DL21" s="58">
        <v>655854.277</v>
      </c>
      <c r="DM21" s="58">
        <v>652478.22589999996</v>
      </c>
      <c r="DN21" s="58">
        <v>641317.22519999999</v>
      </c>
      <c r="DO21" s="58">
        <v>547755.59100000001</v>
      </c>
      <c r="DP21" s="58">
        <v>576877</v>
      </c>
      <c r="DQ21" s="58">
        <v>506619.8333</v>
      </c>
      <c r="DR21" s="58">
        <v>425981.18369999999</v>
      </c>
      <c r="DS21" s="58">
        <v>348438</v>
      </c>
      <c r="DT21" s="58">
        <v>378676.21270000003</v>
      </c>
      <c r="DU21" s="58">
        <v>412031.43979999999</v>
      </c>
      <c r="DV21" s="58">
        <v>502012.18719999999</v>
      </c>
      <c r="DW21" s="58">
        <v>564593.89610000001</v>
      </c>
      <c r="DX21" s="58">
        <v>587844.8774</v>
      </c>
      <c r="DY21" s="58">
        <v>616961.2524</v>
      </c>
      <c r="DZ21" s="58">
        <v>574210.29209999996</v>
      </c>
      <c r="EA21" s="58">
        <v>583289.84519999998</v>
      </c>
      <c r="EB21" s="58">
        <v>640302</v>
      </c>
      <c r="EC21" s="58">
        <v>624566.07979999995</v>
      </c>
      <c r="ED21" s="58">
        <v>630229</v>
      </c>
      <c r="EE21" s="58">
        <v>540129.42090000003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619065.75230000005</v>
      </c>
      <c r="EL21" s="58">
        <v>606708.77529999998</v>
      </c>
      <c r="EM21" s="58">
        <v>626406.8709000001</v>
      </c>
      <c r="EN21" s="58">
        <v>614336.75320000004</v>
      </c>
      <c r="EO21" s="58">
        <v>633191</v>
      </c>
      <c r="EP21" s="58">
        <v>605026.97880000004</v>
      </c>
      <c r="EQ21" s="58">
        <v>577896.39639999997</v>
      </c>
      <c r="ER21" s="58">
        <v>683176.7392999999</v>
      </c>
      <c r="ES21" s="58">
        <v>739549.83940000006</v>
      </c>
      <c r="ET21" s="58">
        <v>716196.9791</v>
      </c>
      <c r="EU21" s="58">
        <v>733771.26089999999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547574.35490000003</v>
      </c>
      <c r="FA21" s="58">
        <v>497964.11199999996</v>
      </c>
      <c r="FB21" s="58">
        <v>555899.11860000005</v>
      </c>
      <c r="FC21" s="58">
        <v>491998.45999999996</v>
      </c>
      <c r="FD21" s="58">
        <v>535424.96</v>
      </c>
      <c r="FE21" s="58">
        <v>709402.66</v>
      </c>
      <c r="FF21" s="58">
        <v>761843.35279999999</v>
      </c>
      <c r="FG21" s="58">
        <v>914481.2919999999</v>
      </c>
      <c r="FH21" s="58">
        <v>954222</v>
      </c>
      <c r="FI21" s="58">
        <v>833932.49620000005</v>
      </c>
      <c r="FJ21" s="58">
        <v>709516.28579999995</v>
      </c>
      <c r="FK21" s="58">
        <v>639682.43999999994</v>
      </c>
      <c r="FL21" s="58">
        <v>708074.19940000004</v>
      </c>
      <c r="FM21" s="58">
        <v>652157.21629999997</v>
      </c>
      <c r="FN21" s="58">
        <v>403678.91570000001</v>
      </c>
      <c r="FO21" s="58">
        <v>616874.55000000005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652247.19000000006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783887.42999999993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t="shared" ref="GZ21:IO21" si="3">SUM(GZ10:GZ20)</f>
        <v>37046.419354838712</v>
      </c>
      <c r="HA21" s="58">
        <f t="shared" si="3"/>
        <v>38917.833333333336</v>
      </c>
      <c r="HB21" s="58">
        <f t="shared" si="3"/>
        <v>40376.677419354834</v>
      </c>
      <c r="HC21" s="58">
        <f t="shared" si="3"/>
        <v>40304.818135483867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40614.204812903226</v>
      </c>
      <c r="HH21" s="58">
        <f t="shared" si="3"/>
        <v>35172.056016129034</v>
      </c>
      <c r="HI21" s="58">
        <f t="shared" si="3"/>
        <v>37586.602292857147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35779.820800000001</v>
      </c>
      <c r="HN21" s="58">
        <f t="shared" si="3"/>
        <v>38922.512699999999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39499.452799999999</v>
      </c>
      <c r="HR21" s="58">
        <f t="shared" si="3"/>
        <v>33026.157200000001</v>
      </c>
      <c r="HS21" s="58">
        <f t="shared" si="3"/>
        <v>37476.693299999999</v>
      </c>
      <c r="HT21" s="58">
        <f t="shared" si="3"/>
        <v>39465.099000000002</v>
      </c>
      <c r="HU21" s="58">
        <f t="shared" si="3"/>
        <v>39591.977400000003</v>
      </c>
      <c r="HV21" s="58">
        <f t="shared" si="3"/>
        <v>37832.949200000003</v>
      </c>
      <c r="HW21" s="58">
        <f t="shared" si="3"/>
        <v>37660.112699999998</v>
      </c>
      <c r="HX21" s="58">
        <f t="shared" si="3"/>
        <v>37771.5308</v>
      </c>
      <c r="HY21" s="58">
        <f t="shared" si="3"/>
        <v>37787.186000000002</v>
      </c>
      <c r="HZ21" s="58">
        <f t="shared" si="3"/>
        <v>38438.947500000002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40984.720000000001</v>
      </c>
      <c r="IE21" s="58">
        <f t="shared" si="3"/>
        <v>39732.290999999997</v>
      </c>
      <c r="IF21" s="58">
        <f t="shared" si="3"/>
        <v>39296.207500000004</v>
      </c>
      <c r="IG21" s="58">
        <f t="shared" si="3"/>
        <v>39492.853499999997</v>
      </c>
      <c r="IH21" s="58">
        <f t="shared" si="3"/>
        <v>39455.299700000003</v>
      </c>
      <c r="II21" s="58">
        <f t="shared" si="3"/>
        <v>39924.683799999999</v>
      </c>
      <c r="IJ21" s="58">
        <f t="shared" si="3"/>
        <v>40127.023700000005</v>
      </c>
      <c r="IK21" s="58">
        <f t="shared" si="3"/>
        <v>42520.059699999998</v>
      </c>
      <c r="IL21" s="58">
        <f t="shared" si="3"/>
        <v>44509.892600000006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48954.184699999998</v>
      </c>
      <c r="IP21" s="58">
        <f t="shared" ref="IP21:IU21" si="4">SUM(IP10:IP20)</f>
        <v>44600.916299999997</v>
      </c>
      <c r="IQ21" s="58">
        <f t="shared" si="4"/>
        <v>48004.141099999993</v>
      </c>
      <c r="IR21" s="58">
        <f t="shared" si="4"/>
        <v>46618.129300000001</v>
      </c>
      <c r="IS21" s="58">
        <f t="shared" si="4"/>
        <v>41499.574800000002</v>
      </c>
      <c r="IT21" s="58">
        <f t="shared" si="4"/>
        <v>34449.643199999999</v>
      </c>
      <c r="IU21" s="58">
        <f t="shared" si="4"/>
        <v>31552.382099999999</v>
      </c>
      <c r="IV21" s="58">
        <f t="shared" si="0"/>
        <v>-2897.2610999999997</v>
      </c>
    </row>
    <row r="22" spans="1:256" s="13" customFormat="1" ht="22.5" customHeight="1" thickTop="1" thickBot="1" x14ac:dyDescent="0.35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215142.48190000001</v>
      </c>
      <c r="CK22" s="22">
        <v>178237.01430000001</v>
      </c>
      <c r="CL22" s="22">
        <v>290091.87609999999</v>
      </c>
      <c r="CM22" s="22">
        <v>557464.34279999998</v>
      </c>
      <c r="CN22" s="22">
        <v>574899.73569999996</v>
      </c>
      <c r="CO22" s="22">
        <v>589001.41680000001</v>
      </c>
      <c r="CP22" s="22">
        <v>576655.87620000006</v>
      </c>
      <c r="CQ22" s="22">
        <v>570513.49100000004</v>
      </c>
      <c r="CR22" s="22">
        <v>526425.99239999999</v>
      </c>
      <c r="CS22" s="22">
        <v>456980.913</v>
      </c>
      <c r="CT22" s="22">
        <v>322752.11719999998</v>
      </c>
      <c r="CU22" s="22">
        <v>346664.91950000002</v>
      </c>
      <c r="CV22" s="22">
        <v>361272.23820000002</v>
      </c>
      <c r="CW22" s="22">
        <v>370360.71429999999</v>
      </c>
      <c r="CX22" s="22">
        <v>224971.85190000001</v>
      </c>
      <c r="CY22" s="22">
        <v>219266.728</v>
      </c>
      <c r="CZ22" s="22">
        <v>509632.65710000001</v>
      </c>
      <c r="DA22" s="22">
        <v>583097.44649999996</v>
      </c>
      <c r="DB22" s="22">
        <v>541516.89480000001</v>
      </c>
      <c r="DC22" s="22">
        <v>531574.62730000005</v>
      </c>
      <c r="DD22" s="22">
        <v>418442.75770000002</v>
      </c>
      <c r="DE22" s="22">
        <v>479380.14850000001</v>
      </c>
      <c r="DF22" s="22">
        <v>400880.43440000003</v>
      </c>
      <c r="DG22" s="22">
        <v>326409.34710000001</v>
      </c>
      <c r="DH22" s="22">
        <v>348315.95159999997</v>
      </c>
      <c r="DI22" s="22">
        <v>323074.90909999999</v>
      </c>
      <c r="DJ22" s="22">
        <v>484288.32209999999</v>
      </c>
      <c r="DK22" s="22">
        <v>489718.14260000002</v>
      </c>
      <c r="DL22" s="22">
        <v>511811.26370000001</v>
      </c>
      <c r="DM22" s="22">
        <v>517801.39449999999</v>
      </c>
      <c r="DN22" s="22">
        <v>583693.09140000003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159565.00109999999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372222.09820000001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239550.07029999999</v>
      </c>
      <c r="FA22" s="22">
        <v>250816.20800000001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393458.23239999998</v>
      </c>
      <c r="FG22" s="22">
        <v>337905.70299999998</v>
      </c>
      <c r="FH22" s="22">
        <v>365745</v>
      </c>
      <c r="FI22" s="22">
        <v>275969.84340000001</v>
      </c>
      <c r="FJ22" s="22">
        <v>115944.7876</v>
      </c>
      <c r="FK22" s="22">
        <v>85212.53</v>
      </c>
      <c r="FL22" s="22">
        <v>64666.030400000003</v>
      </c>
      <c r="FM22" s="22">
        <v>120567.52099999999</v>
      </c>
      <c r="FN22" s="22">
        <v>38852.0694</v>
      </c>
      <c r="FO22" s="22">
        <v>19491.259999999998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153771.12650000001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222752.37090000001</v>
      </c>
      <c r="GY22" s="22">
        <v>218817</v>
      </c>
      <c r="GZ22" s="22">
        <v>6482.4516129032254</v>
      </c>
      <c r="HA22" s="22">
        <v>8090.4</v>
      </c>
      <c r="HB22" s="22">
        <v>8421.5161290322576</v>
      </c>
      <c r="HC22" s="22">
        <v>7914.0951677419353</v>
      </c>
      <c r="HD22" s="22">
        <v>8128.5949266666667</v>
      </c>
      <c r="HE22" s="22">
        <v>8450.0814580645165</v>
      </c>
      <c r="HF22" s="22">
        <v>7918.9320366666661</v>
      </c>
      <c r="HG22" s="22">
        <v>7486.5774483870973</v>
      </c>
      <c r="HH22" s="22">
        <v>5948.6907419354839</v>
      </c>
      <c r="HI22" s="22">
        <v>4574.8049714285717</v>
      </c>
      <c r="HJ22" s="22">
        <v>4521.0621774193542</v>
      </c>
      <c r="HK22" s="22">
        <v>4695.9367533333334</v>
      </c>
      <c r="HL22" s="22">
        <v>5924.3765999999996</v>
      </c>
      <c r="HM22" s="22">
        <v>8710.2556000000004</v>
      </c>
      <c r="HN22" s="22">
        <v>7470.2542999999996</v>
      </c>
      <c r="HO22" s="22">
        <v>8013.8078999999998</v>
      </c>
      <c r="HP22" s="22">
        <v>8718.1852999999992</v>
      </c>
      <c r="HQ22" s="22">
        <v>8322.1543000000001</v>
      </c>
      <c r="HR22" s="22">
        <v>8925.2837999999992</v>
      </c>
      <c r="HS22" s="22">
        <v>9005.8518000000004</v>
      </c>
      <c r="HT22" s="22">
        <v>5154.9305999999997</v>
      </c>
      <c r="HU22" s="22">
        <v>6588.0828000000001</v>
      </c>
      <c r="HV22" s="22">
        <v>4221.7119000000002</v>
      </c>
      <c r="HW22" s="22">
        <v>4032.127</v>
      </c>
      <c r="HX22" s="22">
        <v>5861.0673999999999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9108.6085000000003</v>
      </c>
      <c r="IF22" s="22">
        <v>7682.4683000000005</v>
      </c>
      <c r="IG22" s="22">
        <v>7748.6259</v>
      </c>
      <c r="IH22" s="22">
        <v>6677.3166000000001</v>
      </c>
      <c r="II22" s="22">
        <v>6181.0550000000003</v>
      </c>
      <c r="IJ22" s="22">
        <v>10062.106</v>
      </c>
      <c r="IK22" s="22">
        <v>9478.5547999999999</v>
      </c>
      <c r="IL22" s="22">
        <v>8980.7790000000005</v>
      </c>
      <c r="IM22" s="22">
        <v>8631.2379000000001</v>
      </c>
      <c r="IN22" s="22">
        <v>6568</v>
      </c>
      <c r="IO22" s="22">
        <v>7236.9241000000002</v>
      </c>
      <c r="IP22" s="22">
        <v>7316.3261000000002</v>
      </c>
      <c r="IQ22" s="22">
        <v>6394.7124000000003</v>
      </c>
      <c r="IR22" s="22">
        <v>5170.7880999999998</v>
      </c>
      <c r="IS22" s="22">
        <v>3511.2539999999999</v>
      </c>
      <c r="IT22" s="22">
        <v>2596.8310000000001</v>
      </c>
      <c r="IU22" s="22">
        <v>1296.2982999999999</v>
      </c>
      <c r="IV22" s="22">
        <f t="shared" si="0"/>
        <v>-1300.5327000000002</v>
      </c>
    </row>
    <row r="23" spans="1:256" s="13" customFormat="1" ht="21.75" customHeight="1" thickTop="1" thickBot="1" x14ac:dyDescent="0.35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215142.48190000001</v>
      </c>
      <c r="CK23" s="64">
        <v>178237.01430000001</v>
      </c>
      <c r="CL23" s="64">
        <v>290091.87609999999</v>
      </c>
      <c r="CM23" s="64">
        <v>557464.34279999998</v>
      </c>
      <c r="CN23" s="64">
        <v>574899.73569999996</v>
      </c>
      <c r="CO23" s="64">
        <v>589001.41680000001</v>
      </c>
      <c r="CP23" s="64">
        <v>576655.87620000006</v>
      </c>
      <c r="CQ23" s="64">
        <v>570513.49100000004</v>
      </c>
      <c r="CR23" s="64">
        <v>526425.99239999999</v>
      </c>
      <c r="CS23" s="64">
        <v>456980.913</v>
      </c>
      <c r="CT23" s="64">
        <v>322752.11719999998</v>
      </c>
      <c r="CU23" s="64">
        <v>346664.91950000002</v>
      </c>
      <c r="CV23" s="64">
        <v>361272.23820000002</v>
      </c>
      <c r="CW23" s="64">
        <v>370360.71429999999</v>
      </c>
      <c r="CX23" s="64">
        <v>224971.85190000001</v>
      </c>
      <c r="CY23" s="64">
        <v>219266.728</v>
      </c>
      <c r="CZ23" s="64">
        <v>509632.65710000001</v>
      </c>
      <c r="DA23" s="64">
        <v>583097.44649999996</v>
      </c>
      <c r="DB23" s="64">
        <v>541516.89480000001</v>
      </c>
      <c r="DC23" s="64">
        <v>531574.62730000005</v>
      </c>
      <c r="DD23" s="64">
        <v>418442.75770000002</v>
      </c>
      <c r="DE23" s="64">
        <v>479380.14850000001</v>
      </c>
      <c r="DF23" s="64">
        <v>400880.43440000003</v>
      </c>
      <c r="DG23" s="64">
        <v>326409.34710000001</v>
      </c>
      <c r="DH23" s="64">
        <v>348315.95159999997</v>
      </c>
      <c r="DI23" s="64">
        <v>323074.90909999999</v>
      </c>
      <c r="DJ23" s="64">
        <v>484288.32209999999</v>
      </c>
      <c r="DK23" s="64">
        <v>489718.14260000002</v>
      </c>
      <c r="DL23" s="64">
        <v>511811.26370000001</v>
      </c>
      <c r="DM23" s="64">
        <v>517801.39449999999</v>
      </c>
      <c r="DN23" s="64">
        <v>583693.09140000003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159565.00109999999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372222.09820000001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239550.07029999999</v>
      </c>
      <c r="FA23" s="64">
        <v>250816.20800000001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393458.23239999998</v>
      </c>
      <c r="FG23" s="64">
        <v>337905.70299999998</v>
      </c>
      <c r="FH23" s="64">
        <v>365745</v>
      </c>
      <c r="FI23" s="64">
        <v>275969.84340000001</v>
      </c>
      <c r="FJ23" s="64">
        <v>115944.7876</v>
      </c>
      <c r="FK23" s="64">
        <v>85212.53</v>
      </c>
      <c r="FL23" s="64">
        <v>64666.030400000003</v>
      </c>
      <c r="FM23" s="64">
        <v>120567.52099999999</v>
      </c>
      <c r="FN23" s="64">
        <v>38852.0694</v>
      </c>
      <c r="FO23" s="64">
        <v>19491.259999999998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153771.12650000001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222752.37090000001</v>
      </c>
      <c r="GY23" s="64">
        <v>218817</v>
      </c>
      <c r="GZ23" s="64">
        <f>SUM(GZ22)</f>
        <v>6482.4516129032254</v>
      </c>
      <c r="HA23" s="64">
        <f t="shared" ref="HA23:IB23" si="5">SUM(HA22)</f>
        <v>8090.4</v>
      </c>
      <c r="HB23" s="64">
        <f t="shared" si="5"/>
        <v>8421.5161290322576</v>
      </c>
      <c r="HC23" s="64">
        <f t="shared" si="5"/>
        <v>7914.0951677419353</v>
      </c>
      <c r="HD23" s="64">
        <f t="shared" si="5"/>
        <v>8128.5949266666667</v>
      </c>
      <c r="HE23" s="64">
        <f t="shared" si="5"/>
        <v>8450.0814580645165</v>
      </c>
      <c r="HF23" s="64">
        <f t="shared" si="5"/>
        <v>7918.9320366666661</v>
      </c>
      <c r="HG23" s="64">
        <f t="shared" si="5"/>
        <v>7486.5774483870973</v>
      </c>
      <c r="HH23" s="64">
        <f t="shared" si="5"/>
        <v>5948.6907419354839</v>
      </c>
      <c r="HI23" s="64">
        <f t="shared" si="5"/>
        <v>4574.8049714285717</v>
      </c>
      <c r="HJ23" s="64">
        <f t="shared" si="5"/>
        <v>4521.0621774193542</v>
      </c>
      <c r="HK23" s="64">
        <f t="shared" si="5"/>
        <v>4695.9367533333334</v>
      </c>
      <c r="HL23" s="64">
        <f t="shared" si="5"/>
        <v>5924.3765999999996</v>
      </c>
      <c r="HM23" s="64">
        <f t="shared" si="5"/>
        <v>8710.2556000000004</v>
      </c>
      <c r="HN23" s="64">
        <f t="shared" si="5"/>
        <v>7470.2542999999996</v>
      </c>
      <c r="HO23" s="64">
        <f t="shared" si="5"/>
        <v>8013.8078999999998</v>
      </c>
      <c r="HP23" s="64">
        <f t="shared" si="5"/>
        <v>8718.1852999999992</v>
      </c>
      <c r="HQ23" s="64">
        <f t="shared" si="5"/>
        <v>8322.1543000000001</v>
      </c>
      <c r="HR23" s="64">
        <f t="shared" si="5"/>
        <v>8925.2837999999992</v>
      </c>
      <c r="HS23" s="64">
        <f t="shared" si="5"/>
        <v>9005.8518000000004</v>
      </c>
      <c r="HT23" s="64">
        <f t="shared" si="5"/>
        <v>5154.9305999999997</v>
      </c>
      <c r="HU23" s="64">
        <f t="shared" si="5"/>
        <v>6588.0828000000001</v>
      </c>
      <c r="HV23" s="64">
        <f t="shared" si="5"/>
        <v>4221.7119000000002</v>
      </c>
      <c r="HW23" s="64">
        <f t="shared" si="5"/>
        <v>4032.127</v>
      </c>
      <c r="HX23" s="64">
        <f t="shared" si="5"/>
        <v>5861.0673999999999</v>
      </c>
      <c r="HY23" s="64">
        <f t="shared" si="5"/>
        <v>4898.6884</v>
      </c>
      <c r="HZ23" s="64">
        <f t="shared" si="5"/>
        <v>11487.1906</v>
      </c>
      <c r="IA23" s="64">
        <f t="shared" si="5"/>
        <v>10064</v>
      </c>
      <c r="IB23" s="64">
        <f t="shared" si="5"/>
        <v>10584.2179</v>
      </c>
      <c r="IC23" s="64">
        <f t="shared" ref="IC23:IH23" si="6">SUM(IC22)</f>
        <v>7737.77</v>
      </c>
      <c r="ID23" s="64">
        <f t="shared" si="6"/>
        <v>8709.81</v>
      </c>
      <c r="IE23" s="64">
        <f t="shared" si="6"/>
        <v>9108.6085000000003</v>
      </c>
      <c r="IF23" s="64">
        <f t="shared" si="6"/>
        <v>7682.4683000000005</v>
      </c>
      <c r="IG23" s="64">
        <f t="shared" si="6"/>
        <v>7748.6259</v>
      </c>
      <c r="IH23" s="64">
        <f t="shared" si="6"/>
        <v>6677.3166000000001</v>
      </c>
      <c r="II23" s="64">
        <f t="shared" ref="II23:IO23" si="7">SUM(II22)</f>
        <v>6181.0550000000003</v>
      </c>
      <c r="IJ23" s="64">
        <f t="shared" si="7"/>
        <v>10062.106</v>
      </c>
      <c r="IK23" s="64">
        <f t="shared" si="7"/>
        <v>9478.5547999999999</v>
      </c>
      <c r="IL23" s="64">
        <f t="shared" si="7"/>
        <v>8980.7790000000005</v>
      </c>
      <c r="IM23" s="64">
        <f t="shared" si="7"/>
        <v>8631.2379000000001</v>
      </c>
      <c r="IN23" s="64">
        <f t="shared" si="7"/>
        <v>6568</v>
      </c>
      <c r="IO23" s="64">
        <f t="shared" si="7"/>
        <v>7236.9241000000002</v>
      </c>
      <c r="IP23" s="64">
        <f t="shared" ref="IP23:IU23" si="8">SUM(IP22)</f>
        <v>7316.3261000000002</v>
      </c>
      <c r="IQ23" s="64">
        <f t="shared" si="8"/>
        <v>6394.7124000000003</v>
      </c>
      <c r="IR23" s="64">
        <f t="shared" si="8"/>
        <v>5170.7880999999998</v>
      </c>
      <c r="IS23" s="64">
        <f t="shared" si="8"/>
        <v>3511.2539999999999</v>
      </c>
      <c r="IT23" s="64">
        <f t="shared" si="8"/>
        <v>2596.8310000000001</v>
      </c>
      <c r="IU23" s="64">
        <f t="shared" si="8"/>
        <v>1296.2982999999999</v>
      </c>
      <c r="IV23" s="64">
        <f t="shared" si="0"/>
        <v>-1300.5327000000002</v>
      </c>
    </row>
    <row r="24" spans="1:256" s="13" customFormat="1" ht="20.25" customHeight="1" thickTop="1" thickBot="1" x14ac:dyDescent="0.35">
      <c r="A24" s="65" t="s">
        <v>46</v>
      </c>
      <c r="B24" s="66" t="s">
        <v>34</v>
      </c>
      <c r="C24" s="104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509847.83909999998</v>
      </c>
      <c r="BQ24" s="22">
        <v>274223.2499</v>
      </c>
      <c r="BR24" s="22">
        <v>313861.02439999999</v>
      </c>
      <c r="BS24" s="22">
        <v>1227547.0915000001</v>
      </c>
      <c r="BT24" s="22">
        <v>1666973.162</v>
      </c>
      <c r="BU24" s="22">
        <v>1875937.7716999999</v>
      </c>
      <c r="BV24" s="22">
        <v>1164419.6868</v>
      </c>
      <c r="BW24" s="22">
        <v>1658793.5637999999</v>
      </c>
      <c r="BX24" s="22">
        <v>1232880.4434</v>
      </c>
      <c r="BY24" s="22">
        <v>1522683.4776000001</v>
      </c>
      <c r="BZ24" s="22">
        <v>1564206</v>
      </c>
      <c r="CA24" s="22">
        <v>2463581.12</v>
      </c>
      <c r="CB24" s="22">
        <v>2826988.5348999999</v>
      </c>
      <c r="CC24" s="22">
        <v>3209453</v>
      </c>
      <c r="CD24" s="22">
        <v>3031253.7</v>
      </c>
      <c r="CE24" s="22">
        <v>3156233.9407000002</v>
      </c>
      <c r="CF24" s="22">
        <v>1710975</v>
      </c>
      <c r="CG24" s="22">
        <v>3032029.2933999998</v>
      </c>
      <c r="CH24" s="22">
        <v>3031726.6187999998</v>
      </c>
      <c r="CI24" s="22">
        <v>2080846</v>
      </c>
      <c r="CJ24" s="22">
        <v>2259964.8478999999</v>
      </c>
      <c r="CK24" s="22">
        <v>1413243.1961000001</v>
      </c>
      <c r="CL24" s="22">
        <v>1388828.4264</v>
      </c>
      <c r="CM24" s="22">
        <v>2503661.2072000001</v>
      </c>
      <c r="CN24" s="22">
        <v>3866337.3511000001</v>
      </c>
      <c r="CO24" s="22">
        <v>4150593.6085000001</v>
      </c>
      <c r="CP24" s="22">
        <v>4468713.5592999998</v>
      </c>
      <c r="CQ24" s="22">
        <v>4196137.4482000005</v>
      </c>
      <c r="CR24" s="22">
        <v>4051116.6809999999</v>
      </c>
      <c r="CS24" s="22">
        <v>3412053.7661000001</v>
      </c>
      <c r="CT24" s="22">
        <v>3792381.1022999999</v>
      </c>
      <c r="CU24" s="22">
        <v>4233520.7950999998</v>
      </c>
      <c r="CV24" s="22">
        <v>3838786.1603999999</v>
      </c>
      <c r="CW24" s="22">
        <v>4495437.2510000002</v>
      </c>
      <c r="CX24" s="22">
        <v>4321891.5388000002</v>
      </c>
      <c r="CY24" s="22">
        <v>4965877.6319000004</v>
      </c>
      <c r="CZ24" s="22">
        <v>5798635.4436999997</v>
      </c>
      <c r="DA24" s="22">
        <v>6758549.9857999999</v>
      </c>
      <c r="DB24" s="22">
        <v>7011537.8027999997</v>
      </c>
      <c r="DC24" s="22">
        <v>6983000.7847999996</v>
      </c>
      <c r="DD24" s="22">
        <v>7018882.1767999995</v>
      </c>
      <c r="DE24" s="22">
        <v>6915343.7320999997</v>
      </c>
      <c r="DF24" s="22">
        <v>5083747.1180999996</v>
      </c>
      <c r="DG24" s="22">
        <v>6168278.0859000003</v>
      </c>
      <c r="DH24" s="22">
        <v>7080688.6610000003</v>
      </c>
      <c r="DI24" s="22">
        <v>6552336.3252999997</v>
      </c>
      <c r="DJ24" s="22">
        <v>7966031.3422999997</v>
      </c>
      <c r="DK24" s="22">
        <v>8504578</v>
      </c>
      <c r="DL24" s="22">
        <v>8900134.3059999999</v>
      </c>
      <c r="DM24" s="22">
        <v>8814468.7274999991</v>
      </c>
      <c r="DN24" s="22">
        <v>8612759.2841999996</v>
      </c>
      <c r="DO24" s="22">
        <v>8671253.2710999995</v>
      </c>
      <c r="DP24" s="22">
        <v>8373850.5713999998</v>
      </c>
      <c r="DQ24" s="22">
        <v>8362166.5038000001</v>
      </c>
      <c r="DR24" s="22">
        <v>7578705.4704999998</v>
      </c>
      <c r="DS24" s="22">
        <v>6395417</v>
      </c>
      <c r="DT24" s="22">
        <v>8130969.5430999994</v>
      </c>
      <c r="DU24" s="22">
        <v>7343526.2231000001</v>
      </c>
      <c r="DV24" s="22">
        <v>8419732.3833000008</v>
      </c>
      <c r="DW24" s="22">
        <v>8630556.7767999992</v>
      </c>
      <c r="DX24" s="22">
        <v>9015157.4144000001</v>
      </c>
      <c r="DY24" s="22">
        <v>9089009.4287</v>
      </c>
      <c r="DZ24" s="22">
        <v>8827708.9607999995</v>
      </c>
      <c r="EA24" s="22">
        <v>8999860</v>
      </c>
      <c r="EB24" s="22">
        <v>8676765.9375</v>
      </c>
      <c r="EC24" s="22">
        <v>8615537.4670000002</v>
      </c>
      <c r="ED24" s="22">
        <v>9165612.5047999993</v>
      </c>
      <c r="EE24" s="22">
        <v>8895701.3949999996</v>
      </c>
      <c r="EF24" s="22">
        <v>9564549.2486000005</v>
      </c>
      <c r="EG24" s="22">
        <v>9069476.0956999995</v>
      </c>
      <c r="EH24" s="22">
        <v>10494675.8816</v>
      </c>
      <c r="EI24" s="22">
        <v>12618753.6328</v>
      </c>
      <c r="EJ24" s="22">
        <v>12607947.718599999</v>
      </c>
      <c r="EK24" s="22">
        <v>12586431.836100001</v>
      </c>
      <c r="EL24" s="22">
        <v>13500718.0908</v>
      </c>
      <c r="EM24" s="22">
        <v>12486376.667099999</v>
      </c>
      <c r="EN24" s="22">
        <v>13282573.9592</v>
      </c>
      <c r="EO24" s="22">
        <v>11399945</v>
      </c>
      <c r="EP24" s="22">
        <v>11390249.9783</v>
      </c>
      <c r="EQ24" s="22">
        <v>11379616.372500001</v>
      </c>
      <c r="ER24" s="22">
        <v>11564560.1689</v>
      </c>
      <c r="ES24" s="22">
        <v>11560492.324999999</v>
      </c>
      <c r="ET24" s="22">
        <v>13397359.189999999</v>
      </c>
      <c r="EU24" s="22">
        <v>15603115.729900001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15568887.332900001</v>
      </c>
      <c r="FC24" s="22">
        <v>14038756.550000001</v>
      </c>
      <c r="FD24" s="22">
        <v>15722797.09</v>
      </c>
      <c r="FE24" s="22">
        <v>16251903.289999999</v>
      </c>
      <c r="FF24" s="22">
        <v>17318966.947500002</v>
      </c>
      <c r="FG24" s="22">
        <v>16469760.314999999</v>
      </c>
      <c r="FH24" s="22">
        <v>15966579</v>
      </c>
      <c r="FI24" s="22">
        <v>15329752.593800001</v>
      </c>
      <c r="FJ24" s="22">
        <v>13214007.426200001</v>
      </c>
      <c r="FK24" s="22">
        <v>14257858.912</v>
      </c>
      <c r="FL24" s="22">
        <v>13293808.0942</v>
      </c>
      <c r="FM24" s="22">
        <v>13036857.4288</v>
      </c>
      <c r="FN24" s="22">
        <v>13154108.195900001</v>
      </c>
      <c r="FO24" s="22">
        <v>13429412.65</v>
      </c>
      <c r="FP24" s="22">
        <v>16895426.870000001</v>
      </c>
      <c r="FQ24" s="22">
        <v>15854801.01</v>
      </c>
      <c r="FR24" s="22">
        <v>16950349.969999999</v>
      </c>
      <c r="FS24" s="22">
        <v>17877312.07</v>
      </c>
      <c r="FT24" s="22">
        <v>16892875.760000002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19057628.030000001</v>
      </c>
      <c r="GA24" s="22">
        <v>17178563.07</v>
      </c>
      <c r="GB24" s="22">
        <v>17313058.280000001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19812681.800000001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18921953.929000001</v>
      </c>
      <c r="GX24" s="22">
        <v>19749663.268199999</v>
      </c>
      <c r="GY24" s="22">
        <v>18801896</v>
      </c>
      <c r="GZ24" s="22">
        <v>739284.67741935479</v>
      </c>
      <c r="HA24" s="22">
        <v>781856.8666666667</v>
      </c>
      <c r="HB24" s="22">
        <v>792049.48387096776</v>
      </c>
      <c r="HC24" s="22">
        <v>754020.01422258071</v>
      </c>
      <c r="HD24" s="22">
        <v>678021.24197333329</v>
      </c>
      <c r="HE24" s="22">
        <v>701969.90909677418</v>
      </c>
      <c r="HF24" s="22">
        <v>808606.64685999998</v>
      </c>
      <c r="HG24" s="22">
        <v>739194.30818709685</v>
      </c>
      <c r="HH24" s="22">
        <v>568811.69746774191</v>
      </c>
      <c r="HI24" s="22">
        <v>543508.73166071426</v>
      </c>
      <c r="HJ24" s="22">
        <v>612206.39750322583</v>
      </c>
      <c r="HK24" s="22">
        <v>564081.07165333326</v>
      </c>
      <c r="HL24" s="22">
        <v>593850.51969999995</v>
      </c>
      <c r="HM24" s="22">
        <v>647095.07239999995</v>
      </c>
      <c r="HN24" s="22">
        <v>657173.72880000004</v>
      </c>
      <c r="HO24" s="22">
        <v>706335.82880000002</v>
      </c>
      <c r="HP24" s="22">
        <v>649684.50719999999</v>
      </c>
      <c r="HQ24" s="22">
        <v>725982.84880000004</v>
      </c>
      <c r="HR24" s="22">
        <v>719627.52500000002</v>
      </c>
      <c r="HS24" s="22">
        <v>656146.29729999998</v>
      </c>
      <c r="HT24" s="22">
        <v>546885.23670000001</v>
      </c>
      <c r="HU24" s="22">
        <v>479066.59419999999</v>
      </c>
      <c r="HV24" s="22">
        <v>558128.16099999996</v>
      </c>
      <c r="HW24" s="22">
        <v>560221.71470000001</v>
      </c>
      <c r="HX24" s="22">
        <v>671585.69050000003</v>
      </c>
      <c r="HY24" s="22">
        <v>741785.23360000004</v>
      </c>
      <c r="HZ24" s="22">
        <v>706971.98719999997</v>
      </c>
      <c r="IA24" s="22">
        <v>688354</v>
      </c>
      <c r="IB24" s="22">
        <v>802106</v>
      </c>
      <c r="IC24" s="22">
        <v>660373.92000000004</v>
      </c>
      <c r="ID24" s="22">
        <v>638985.42000000004</v>
      </c>
      <c r="IE24" s="22">
        <v>720234.34609999997</v>
      </c>
      <c r="IF24" s="22">
        <v>635893.88399999996</v>
      </c>
      <c r="IG24" s="22">
        <v>559984.49199999997</v>
      </c>
      <c r="IH24" s="22">
        <v>581774.97809999995</v>
      </c>
      <c r="II24" s="22">
        <v>578569.45440000005</v>
      </c>
      <c r="IJ24" s="22">
        <v>645399.31110000005</v>
      </c>
      <c r="IK24" s="22">
        <v>723704.554</v>
      </c>
      <c r="IL24" s="22">
        <v>765473.22129999998</v>
      </c>
      <c r="IM24" s="22">
        <v>811774.2709</v>
      </c>
      <c r="IN24" s="22">
        <v>819957</v>
      </c>
      <c r="IO24" s="22">
        <v>768189.96070000005</v>
      </c>
      <c r="IP24" s="22">
        <v>711456.83869999996</v>
      </c>
      <c r="IQ24" s="22">
        <v>580190.90969999996</v>
      </c>
      <c r="IR24" s="22">
        <v>565625.36919999996</v>
      </c>
      <c r="IS24" s="22">
        <v>605986.11410000001</v>
      </c>
      <c r="IT24" s="22">
        <v>386681.82500000001</v>
      </c>
      <c r="IU24" s="22">
        <v>178162.98989999999</v>
      </c>
      <c r="IV24" s="22">
        <f t="shared" si="0"/>
        <v>-208518.83510000003</v>
      </c>
    </row>
    <row r="25" spans="1:256" s="13" customFormat="1" ht="20.25" customHeight="1" thickTop="1" thickBot="1" x14ac:dyDescent="0.35">
      <c r="A25" s="65"/>
      <c r="B25" s="66"/>
      <c r="C25" s="104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3566.8240000000001</v>
      </c>
      <c r="EE25" s="22">
        <v>181908.6734</v>
      </c>
      <c r="EF25" s="22">
        <v>547248.2622</v>
      </c>
      <c r="EG25" s="22">
        <v>339840.84499999997</v>
      </c>
      <c r="EH25" s="22">
        <v>1554424.2627000001</v>
      </c>
      <c r="EI25" s="22">
        <v>6249417.8517000005</v>
      </c>
      <c r="EJ25" s="22">
        <v>10146498.827099999</v>
      </c>
      <c r="EK25" s="22">
        <v>15997893.6812</v>
      </c>
      <c r="EL25" s="22">
        <v>11800773.5559</v>
      </c>
      <c r="EM25" s="22">
        <v>16036673.614499999</v>
      </c>
      <c r="EN25" s="22">
        <v>17325490.0447</v>
      </c>
      <c r="EO25" s="22">
        <v>18458524</v>
      </c>
      <c r="EP25" s="22">
        <v>18917920.971900001</v>
      </c>
      <c r="EQ25" s="22">
        <v>17074936.240699999</v>
      </c>
      <c r="ER25" s="22">
        <v>11125452.579600001</v>
      </c>
      <c r="ES25" s="22">
        <v>18118499.2282</v>
      </c>
      <c r="ET25" s="22">
        <v>19682092.061700001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17585761.945999999</v>
      </c>
      <c r="FB25" s="22">
        <v>19255837.3517</v>
      </c>
      <c r="FC25" s="22">
        <v>17309755.260000002</v>
      </c>
      <c r="FD25" s="22">
        <v>18557726.27</v>
      </c>
      <c r="FE25" s="22">
        <v>19177088.16</v>
      </c>
      <c r="FF25" s="22">
        <v>19629448.723099999</v>
      </c>
      <c r="FG25" s="22">
        <v>19105078.285</v>
      </c>
      <c r="FH25" s="22">
        <v>18996574</v>
      </c>
      <c r="FI25" s="22">
        <v>19237629.888</v>
      </c>
      <c r="FJ25" s="22">
        <v>9986305.4024999999</v>
      </c>
      <c r="FK25" s="22">
        <v>18936810.499000002</v>
      </c>
      <c r="FL25" s="22">
        <v>19876037.170899998</v>
      </c>
      <c r="FM25" s="22">
        <v>17901788.655900002</v>
      </c>
      <c r="FN25" s="22">
        <v>19825996.593800001</v>
      </c>
      <c r="FO25" s="22">
        <v>19262324.829999998</v>
      </c>
      <c r="FP25" s="22">
        <v>19569248.57</v>
      </c>
      <c r="FQ25" s="22">
        <v>18841060.41</v>
      </c>
      <c r="FR25" s="22">
        <v>16828381.789999999</v>
      </c>
      <c r="FS25" s="22">
        <v>19848336.899999999</v>
      </c>
      <c r="FT25" s="22">
        <v>19081290.350000001</v>
      </c>
      <c r="FU25" s="22">
        <v>19880435.77</v>
      </c>
      <c r="FV25" s="22">
        <v>19038862.829999998</v>
      </c>
      <c r="FW25" s="22">
        <v>19869646</v>
      </c>
      <c r="FX25" s="22">
        <v>19692057.510000002</v>
      </c>
      <c r="FY25" s="22">
        <v>17744628.07</v>
      </c>
      <c r="FZ25" s="22">
        <v>19105776.420000002</v>
      </c>
      <c r="GA25" s="22">
        <v>16479688.949999999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13179514.602299999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8939801.7300000004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9198173.5263999999</v>
      </c>
      <c r="GX25" s="22">
        <v>15844460.3772</v>
      </c>
      <c r="GY25" s="22">
        <v>15349380</v>
      </c>
      <c r="GZ25" s="22">
        <v>471128.87096774194</v>
      </c>
      <c r="HA25" s="22">
        <v>329147.03333333333</v>
      </c>
      <c r="HB25" s="22">
        <v>480176.19354838709</v>
      </c>
      <c r="HC25" s="22">
        <v>478459.91600322578</v>
      </c>
      <c r="HD25" s="22">
        <v>501939.91141</v>
      </c>
      <c r="HE25" s="22">
        <v>481197.28746451612</v>
      </c>
      <c r="HF25" s="22">
        <v>509275.32376999996</v>
      </c>
      <c r="HG25" s="22">
        <v>507609.01470322581</v>
      </c>
      <c r="HH25" s="22">
        <v>449599.37859032262</v>
      </c>
      <c r="HI25" s="22">
        <v>428875.92987499997</v>
      </c>
      <c r="HJ25" s="22">
        <v>383962.41240645165</v>
      </c>
      <c r="HK25" s="22">
        <v>394686.98030999996</v>
      </c>
      <c r="HL25" s="22">
        <v>375639.15139999997</v>
      </c>
      <c r="HM25" s="22">
        <v>419521.97470000002</v>
      </c>
      <c r="HN25" s="22">
        <v>376562.72580000001</v>
      </c>
      <c r="HO25" s="22">
        <v>448750.5932</v>
      </c>
      <c r="HP25" s="22">
        <v>412034.9817</v>
      </c>
      <c r="HQ25" s="22">
        <v>412083.39319999999</v>
      </c>
      <c r="HR25" s="22">
        <v>441394.95760000002</v>
      </c>
      <c r="HS25" s="22">
        <v>447838.63780000003</v>
      </c>
      <c r="HT25" s="22">
        <v>367653.95150000002</v>
      </c>
      <c r="HU25" s="22">
        <v>210878.28640000001</v>
      </c>
      <c r="HV25" s="22">
        <v>378754.84649999999</v>
      </c>
      <c r="HW25" s="22">
        <v>419775.2292</v>
      </c>
      <c r="HX25" s="22">
        <v>383613.93160000001</v>
      </c>
      <c r="HY25" s="22">
        <v>414965.97989999998</v>
      </c>
      <c r="HZ25" s="22">
        <v>355624.67910000001</v>
      </c>
      <c r="IA25" s="22">
        <v>122918</v>
      </c>
      <c r="IB25" s="22">
        <v>362502.11060000001</v>
      </c>
      <c r="IC25" s="22">
        <v>334755.92920000001</v>
      </c>
      <c r="ID25" s="22">
        <v>483188.41</v>
      </c>
      <c r="IE25" s="22">
        <v>435436.65460000001</v>
      </c>
      <c r="IF25" s="22">
        <v>432752.66470000002</v>
      </c>
      <c r="IG25" s="22">
        <v>445447.58299999998</v>
      </c>
      <c r="IH25" s="22">
        <v>382355.58610000001</v>
      </c>
      <c r="II25" s="22">
        <v>319739.86900000001</v>
      </c>
      <c r="IJ25" s="22">
        <v>241522.69390000001</v>
      </c>
      <c r="IK25" s="22">
        <v>223891.36780000001</v>
      </c>
      <c r="IL25" s="22">
        <v>347279.57760000002</v>
      </c>
      <c r="IM25" s="22">
        <v>420171.45299999998</v>
      </c>
      <c r="IN25" s="22">
        <v>459243</v>
      </c>
      <c r="IO25" s="22">
        <v>396007.2537</v>
      </c>
      <c r="IP25" s="22">
        <v>446351.60389999999</v>
      </c>
      <c r="IQ25" s="22">
        <v>416926.33270000003</v>
      </c>
      <c r="IR25" s="22">
        <v>402811.67310000001</v>
      </c>
      <c r="IS25" s="22">
        <v>391421.64189999999</v>
      </c>
      <c r="IT25" s="22">
        <v>315714.78470000002</v>
      </c>
      <c r="IU25" s="22">
        <v>395038.75309999997</v>
      </c>
      <c r="IV25" s="22">
        <f t="shared" si="0"/>
        <v>79323.968399999954</v>
      </c>
    </row>
    <row r="26" spans="1:256" s="13" customFormat="1" ht="20.25" hidden="1" customHeight="1" thickTop="1" thickBot="1" x14ac:dyDescent="0.35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ref="IA26:ID28" si="9">+HZ26-HY26</f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>
        <f t="shared" si="0"/>
        <v>0</v>
      </c>
    </row>
    <row r="27" spans="1:256" s="13" customFormat="1" ht="20.25" hidden="1" customHeight="1" thickTop="1" thickBot="1" x14ac:dyDescent="0.35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>
        <f t="shared" si="0"/>
        <v>0</v>
      </c>
    </row>
    <row r="28" spans="1:256" s="13" customFormat="1" ht="20.25" hidden="1" customHeight="1" thickTop="1" thickBot="1" x14ac:dyDescent="0.35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9"/>
        <v>0</v>
      </c>
      <c r="IB28" s="22">
        <f t="shared" si="9"/>
        <v>0</v>
      </c>
      <c r="IC28" s="22">
        <f t="shared" si="9"/>
        <v>0</v>
      </c>
      <c r="ID28" s="22">
        <f t="shared" si="9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>
        <f t="shared" si="0"/>
        <v>0</v>
      </c>
    </row>
    <row r="29" spans="1:256" s="13" customFormat="1" ht="20.25" customHeight="1" thickTop="1" thickBot="1" x14ac:dyDescent="0.35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1904640.9813999999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1194751.1100000001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942066.58189999999</v>
      </c>
      <c r="GX29" s="22">
        <v>2827422.2609999999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158650.46111999999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147750.38010000001</v>
      </c>
      <c r="HM29" s="22">
        <v>151988.87</v>
      </c>
      <c r="HN29" s="22">
        <v>79776.5092</v>
      </c>
      <c r="HO29" s="22">
        <v>165035.37150000001</v>
      </c>
      <c r="HP29" s="22">
        <v>146687.9988</v>
      </c>
      <c r="HQ29" s="22">
        <v>157003.86859999999</v>
      </c>
      <c r="HR29" s="22">
        <v>165801.69940000001</v>
      </c>
      <c r="HS29" s="22">
        <v>167394.98480000001</v>
      </c>
      <c r="HT29" s="22">
        <v>176398.09049999999</v>
      </c>
      <c r="HU29" s="22">
        <v>92595.538499999995</v>
      </c>
      <c r="HV29" s="22">
        <v>180913.11550000001</v>
      </c>
      <c r="HW29" s="22">
        <v>194420.44639999999</v>
      </c>
      <c r="HX29" s="22">
        <v>188034.0448</v>
      </c>
      <c r="HY29" s="22">
        <v>195455.82670000001</v>
      </c>
      <c r="HZ29" s="22">
        <v>164038.9713</v>
      </c>
      <c r="IA29" s="22">
        <v>67806</v>
      </c>
      <c r="IB29" s="22">
        <v>179703.94070000001</v>
      </c>
      <c r="IC29" s="22">
        <v>156989.97440000001</v>
      </c>
      <c r="ID29" s="22">
        <v>202938.23</v>
      </c>
      <c r="IE29" s="22">
        <v>198376.10509999999</v>
      </c>
      <c r="IF29" s="22">
        <v>191750.05420000001</v>
      </c>
      <c r="IG29" s="22">
        <v>204660.3971</v>
      </c>
      <c r="IH29" s="22">
        <v>181194.82699999999</v>
      </c>
      <c r="II29" s="22">
        <v>171142.05009999999</v>
      </c>
      <c r="IJ29" s="22">
        <v>136357.2892</v>
      </c>
      <c r="IK29" s="22">
        <v>112671.7896</v>
      </c>
      <c r="IL29" s="22">
        <v>163446.55799999999</v>
      </c>
      <c r="IM29" s="22">
        <v>192873.33869999999</v>
      </c>
      <c r="IN29" s="22">
        <v>202469</v>
      </c>
      <c r="IO29" s="22">
        <v>179429.45879999999</v>
      </c>
      <c r="IP29" s="22">
        <v>202370.14670000001</v>
      </c>
      <c r="IQ29" s="22">
        <v>191618.29579999999</v>
      </c>
      <c r="IR29" s="22">
        <v>188460.4651</v>
      </c>
      <c r="IS29" s="22">
        <v>203556.75899999999</v>
      </c>
      <c r="IT29" s="22">
        <v>163641.17809999999</v>
      </c>
      <c r="IU29" s="22">
        <v>184055.7936</v>
      </c>
      <c r="IV29" s="22">
        <f t="shared" si="0"/>
        <v>20414.615500000014</v>
      </c>
    </row>
    <row r="30" spans="1:256" s="13" customFormat="1" ht="20.25" customHeight="1" thickTop="1" thickBot="1" x14ac:dyDescent="0.35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895254.00029999996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394453.60499999998</v>
      </c>
      <c r="FB30" s="22">
        <v>748345.13100000005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1185117.9709000001</v>
      </c>
      <c r="FJ30" s="22">
        <v>861781.47699999996</v>
      </c>
      <c r="FK30" s="22">
        <v>341680.85100000002</v>
      </c>
      <c r="FL30" s="22">
        <v>371566.48239999998</v>
      </c>
      <c r="FM30" s="22">
        <v>516482.42300000001</v>
      </c>
      <c r="FN30" s="22">
        <v>328072.15700000001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299118.53999999998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609691.06000000006</v>
      </c>
      <c r="GT30" s="22">
        <v>489977</v>
      </c>
      <c r="GU30" s="22">
        <v>600727</v>
      </c>
      <c r="GV30" s="22">
        <v>922251</v>
      </c>
      <c r="GW30" s="22">
        <v>542381.48400000005</v>
      </c>
      <c r="GX30" s="22">
        <v>422979.94270000001</v>
      </c>
      <c r="GY30" s="22">
        <v>454487</v>
      </c>
      <c r="GZ30" s="22">
        <v>13036.322580645161</v>
      </c>
      <c r="HA30" s="22">
        <v>24832.400000000001</v>
      </c>
      <c r="HB30" s="22">
        <v>8831.6129032258068</v>
      </c>
      <c r="HC30" s="22">
        <v>6265.342096774194</v>
      </c>
      <c r="HD30" s="22">
        <v>4629.1428333333333</v>
      </c>
      <c r="HE30" s="22">
        <v>10242.167096774194</v>
      </c>
      <c r="HF30" s="22">
        <v>6048.9571699999997</v>
      </c>
      <c r="HG30" s="22">
        <v>81.387096774193552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781.27340000000004</v>
      </c>
      <c r="HM30" s="22">
        <v>100.8972</v>
      </c>
      <c r="HN30" s="22">
        <v>835.25480000000005</v>
      </c>
      <c r="HO30" s="22">
        <v>3870.5857999999998</v>
      </c>
      <c r="HP30" s="22">
        <v>16371.253699999999</v>
      </c>
      <c r="HQ30" s="22">
        <v>1567.5809999999999</v>
      </c>
      <c r="HR30" s="22">
        <v>8803.4933000000001</v>
      </c>
      <c r="HS30" s="22">
        <v>3067.4809</v>
      </c>
      <c r="HT30" s="22">
        <v>3769.0734000000002</v>
      </c>
      <c r="HU30" s="22">
        <v>20578.869299999998</v>
      </c>
      <c r="HV30" s="22">
        <v>3510.5443</v>
      </c>
      <c r="HW30" s="22">
        <v>1969.7585999999999</v>
      </c>
      <c r="HX30" s="22">
        <v>8871.7877000000008</v>
      </c>
      <c r="HY30" s="22">
        <v>8591.6759000000002</v>
      </c>
      <c r="HZ30" s="22">
        <v>24167.431799999998</v>
      </c>
      <c r="IA30" s="22">
        <v>25143</v>
      </c>
      <c r="IB30" s="22">
        <v>37594.468000000001</v>
      </c>
      <c r="IC30" s="22">
        <v>6480.7469000000001</v>
      </c>
      <c r="ID30" s="22">
        <v>77.373900000000006</v>
      </c>
      <c r="IE30" s="22">
        <v>9192.9639000000006</v>
      </c>
      <c r="IF30" s="22">
        <v>8571.3395999999993</v>
      </c>
      <c r="IG30" s="22">
        <v>6825.4022000000004</v>
      </c>
      <c r="IH30" s="22">
        <v>3267.7006000000001</v>
      </c>
      <c r="II30" s="22">
        <v>3528.6579000000002</v>
      </c>
      <c r="IJ30" s="22">
        <v>12302.9827</v>
      </c>
      <c r="IK30" s="22">
        <v>9074.5053000000007</v>
      </c>
      <c r="IL30" s="22">
        <v>10893.205599999999</v>
      </c>
      <c r="IM30" s="22">
        <v>28848.696400000001</v>
      </c>
      <c r="IN30" s="22">
        <v>21150</v>
      </c>
      <c r="IO30" s="22">
        <v>19633.848900000001</v>
      </c>
      <c r="IP30" s="22">
        <v>6274.1089000000002</v>
      </c>
      <c r="IQ30" s="22">
        <v>764.57360000000006</v>
      </c>
      <c r="IR30" s="22">
        <v>3034.2667000000001</v>
      </c>
      <c r="IS30" s="22">
        <v>3795.9445999999998</v>
      </c>
      <c r="IT30" s="22">
        <v>225.7782</v>
      </c>
      <c r="IU30" s="22">
        <v>72.612799999999993</v>
      </c>
      <c r="IV30" s="22">
        <f t="shared" si="0"/>
        <v>-153.16540000000001</v>
      </c>
    </row>
    <row r="31" spans="1:256" s="13" customFormat="1" ht="23.25" customHeight="1" thickTop="1" thickBot="1" x14ac:dyDescent="0.35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1662331.2498999999</v>
      </c>
      <c r="BR31" s="37">
        <v>1732633.0244</v>
      </c>
      <c r="BS31" s="37">
        <v>2583499.0915000001</v>
      </c>
      <c r="BT31" s="37">
        <v>3018291.162</v>
      </c>
      <c r="BU31" s="37">
        <v>3116647.7716999999</v>
      </c>
      <c r="BV31" s="37">
        <v>1918291.6868</v>
      </c>
      <c r="BW31" s="37">
        <v>2759726.5637999997</v>
      </c>
      <c r="BX31" s="37">
        <v>2237649.4434000002</v>
      </c>
      <c r="BY31" s="37">
        <v>2711168.4775999999</v>
      </c>
      <c r="BZ31" s="37">
        <v>2737623</v>
      </c>
      <c r="CA31" s="37">
        <v>3812335.12</v>
      </c>
      <c r="CB31" s="37">
        <v>4178736.5348999999</v>
      </c>
      <c r="CC31" s="37">
        <v>4637490</v>
      </c>
      <c r="CD31" s="37">
        <v>4362077.7</v>
      </c>
      <c r="CE31" s="37">
        <v>4518101.9407000002</v>
      </c>
      <c r="CF31" s="37">
        <v>3073429</v>
      </c>
      <c r="CG31" s="37">
        <v>4376387.2933999998</v>
      </c>
      <c r="CH31" s="37">
        <v>4241615.6187999994</v>
      </c>
      <c r="CI31" s="37">
        <v>3223022</v>
      </c>
      <c r="CJ31" s="37">
        <v>3259445.8478999999</v>
      </c>
      <c r="CK31" s="37">
        <v>2192867.1961000003</v>
      </c>
      <c r="CL31" s="37">
        <v>1841592.4264</v>
      </c>
      <c r="CM31" s="37">
        <v>3341709.2072000001</v>
      </c>
      <c r="CN31" s="37">
        <v>5283255.3510999996</v>
      </c>
      <c r="CO31" s="37">
        <v>5637573.6085000001</v>
      </c>
      <c r="CP31" s="37">
        <v>5876876.5592999998</v>
      </c>
      <c r="CQ31" s="37">
        <v>5634219.4482000005</v>
      </c>
      <c r="CR31" s="37">
        <v>5428515.6809999999</v>
      </c>
      <c r="CS31" s="37">
        <v>4747422.7661000006</v>
      </c>
      <c r="CT31" s="37">
        <v>4936089.1022999994</v>
      </c>
      <c r="CU31" s="37">
        <v>4895612.7950999998</v>
      </c>
      <c r="CV31" s="37">
        <v>4580248.1603999995</v>
      </c>
      <c r="CW31" s="37">
        <v>5712015.2510000002</v>
      </c>
      <c r="CX31" s="37">
        <v>5389946.5388000002</v>
      </c>
      <c r="CY31" s="37">
        <v>6239001.6319000004</v>
      </c>
      <c r="CZ31" s="37">
        <v>7205441.4436999997</v>
      </c>
      <c r="DA31" s="37">
        <v>8017115.9857999999</v>
      </c>
      <c r="DB31" s="37">
        <v>8393726.8027999997</v>
      </c>
      <c r="DC31" s="37">
        <v>8367103.7847999996</v>
      </c>
      <c r="DD31" s="37">
        <v>8287549.1767999995</v>
      </c>
      <c r="DE31" s="37">
        <v>8017475.7320999997</v>
      </c>
      <c r="DF31" s="37">
        <v>6119339.1180999996</v>
      </c>
      <c r="DG31" s="37">
        <v>7091100.0859000003</v>
      </c>
      <c r="DH31" s="37">
        <v>8013722.6610000003</v>
      </c>
      <c r="DI31" s="37">
        <v>7633335.3252999997</v>
      </c>
      <c r="DJ31" s="37">
        <v>9417803.3422999997</v>
      </c>
      <c r="DK31" s="37">
        <v>9874736</v>
      </c>
      <c r="DL31" s="37">
        <v>10375169.306</v>
      </c>
      <c r="DM31" s="37">
        <v>10285158.727499999</v>
      </c>
      <c r="DN31" s="37">
        <v>9975897.2841999996</v>
      </c>
      <c r="DO31" s="37">
        <v>9996516.2710999995</v>
      </c>
      <c r="DP31" s="37">
        <v>9658277.5713999998</v>
      </c>
      <c r="DQ31" s="37">
        <v>9555410.503800001</v>
      </c>
      <c r="DR31" s="37">
        <v>8558168.4704999998</v>
      </c>
      <c r="DS31" s="37">
        <v>7310090</v>
      </c>
      <c r="DT31" s="37">
        <v>9026223.5433999989</v>
      </c>
      <c r="DU31" s="37">
        <v>8003883.2231000001</v>
      </c>
      <c r="DV31" s="37">
        <v>9389106.3833000008</v>
      </c>
      <c r="DW31" s="37">
        <v>9937465.7767999992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9245038.4670000002</v>
      </c>
      <c r="ED31" s="37">
        <v>10130807.328799998</v>
      </c>
      <c r="EE31" s="37">
        <v>9906282.0683999993</v>
      </c>
      <c r="EF31" s="37">
        <v>11019990.5108</v>
      </c>
      <c r="EG31" s="37">
        <v>9915053.9407000002</v>
      </c>
      <c r="EH31" s="37">
        <v>12829768.144300001</v>
      </c>
      <c r="EI31" s="37">
        <v>20015862.484499998</v>
      </c>
      <c r="EJ31" s="37">
        <v>23691325.545699999</v>
      </c>
      <c r="EK31" s="37">
        <v>29745133.517300002</v>
      </c>
      <c r="EL31" s="37">
        <v>26031674.646700002</v>
      </c>
      <c r="EM31" s="37">
        <v>29497063.281599998</v>
      </c>
      <c r="EN31" s="37">
        <v>31237466.003899999</v>
      </c>
      <c r="EO31" s="37">
        <v>30281611</v>
      </c>
      <c r="EP31" s="37">
        <v>30720542.950199999</v>
      </c>
      <c r="EQ31" s="37">
        <v>29033747.613200001</v>
      </c>
      <c r="ER31" s="37">
        <v>23096148.748500001</v>
      </c>
      <c r="ES31" s="37">
        <v>29987673.553199999</v>
      </c>
      <c r="ET31" s="37">
        <v>33394050.251699999</v>
      </c>
      <c r="EU31" s="37">
        <v>35038409.474600002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32527271.447999999</v>
      </c>
      <c r="FB31" s="37">
        <v>35573069.8156</v>
      </c>
      <c r="FC31" s="37">
        <v>31958947.770000003</v>
      </c>
      <c r="FD31" s="37">
        <v>35081636.280000001</v>
      </c>
      <c r="FE31" s="37">
        <v>36874232.020000003</v>
      </c>
      <c r="FF31" s="37">
        <v>38380893.520599999</v>
      </c>
      <c r="FG31" s="37">
        <v>37065693.060000002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33541411.747499999</v>
      </c>
      <c r="FM31" s="37">
        <v>31455128.507700004</v>
      </c>
      <c r="FN31" s="37">
        <v>33308176.946700003</v>
      </c>
      <c r="FO31" s="37">
        <v>32976644.039999995</v>
      </c>
      <c r="FP31" s="37">
        <v>36924910.979999997</v>
      </c>
      <c r="FQ31" s="37">
        <v>35080319.82</v>
      </c>
      <c r="FR31" s="37">
        <v>34649011.239999995</v>
      </c>
      <c r="FS31" s="37">
        <v>38409108.969999999</v>
      </c>
      <c r="FT31" s="37">
        <v>36415044.329999998</v>
      </c>
      <c r="FU31" s="37">
        <v>36946429.799999997</v>
      </c>
      <c r="FV31" s="37">
        <v>35549678.149999999</v>
      </c>
      <c r="FW31" s="37">
        <v>35910586</v>
      </c>
      <c r="FX31" s="37">
        <v>35686901.539999999</v>
      </c>
      <c r="FY31" s="37">
        <v>33620296.710000001</v>
      </c>
      <c r="FZ31" s="37">
        <v>39200067.450000003</v>
      </c>
      <c r="GA31" s="37">
        <v>36697780.289999992</v>
      </c>
      <c r="GB31" s="37">
        <v>35511843.359999999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41081103.360000007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38844525.849100001</v>
      </c>
      <c r="GY31" s="37">
        <v>38083816</v>
      </c>
      <c r="GZ31" s="37">
        <f>SUM(GZ24:GZ30)</f>
        <v>1402999.2903225806</v>
      </c>
      <c r="HA31" s="37">
        <f t="shared" ref="HA31:HP31" si="10">SUM(HA24:HA30)</f>
        <v>1279080.7333333332</v>
      </c>
      <c r="HB31" s="37">
        <f t="shared" si="10"/>
        <v>1463573.8064516129</v>
      </c>
      <c r="HC31" s="37">
        <f t="shared" si="10"/>
        <v>1419885.6112870967</v>
      </c>
      <c r="HD31" s="37">
        <f t="shared" si="10"/>
        <v>1343240.7573366666</v>
      </c>
      <c r="HE31" s="37">
        <f t="shared" si="10"/>
        <v>1350899.0626903225</v>
      </c>
      <c r="HF31" s="37">
        <f t="shared" si="10"/>
        <v>1485461.9383733333</v>
      </c>
      <c r="HG31" s="37">
        <f t="shared" si="10"/>
        <v>1397600.9965064519</v>
      </c>
      <c r="HH31" s="37">
        <f t="shared" si="10"/>
        <v>1182393.7766161291</v>
      </c>
      <c r="HI31" s="37">
        <f t="shared" si="10"/>
        <v>1135430.5655892857</v>
      </c>
      <c r="HJ31" s="37">
        <f t="shared" si="10"/>
        <v>1168383.2364064516</v>
      </c>
      <c r="HK31" s="37">
        <f t="shared" si="10"/>
        <v>1104519.5604399999</v>
      </c>
      <c r="HL31" s="37">
        <f t="shared" si="10"/>
        <v>1118021.3245999999</v>
      </c>
      <c r="HM31" s="37">
        <f t="shared" si="10"/>
        <v>1218706.8143000002</v>
      </c>
      <c r="HN31" s="37">
        <f t="shared" si="10"/>
        <v>1114348.2186</v>
      </c>
      <c r="HO31" s="37">
        <f t="shared" si="10"/>
        <v>1323992.3793000001</v>
      </c>
      <c r="HP31" s="37">
        <f t="shared" si="10"/>
        <v>1224778.7413999999</v>
      </c>
      <c r="HQ31" s="37">
        <f t="shared" ref="HQ31:HZ31" si="11">SUM(HQ24:HQ30)</f>
        <v>1296637.6916</v>
      </c>
      <c r="HR31" s="37">
        <f t="shared" si="11"/>
        <v>1335627.6753</v>
      </c>
      <c r="HS31" s="37">
        <f t="shared" si="11"/>
        <v>1274447.4007999999</v>
      </c>
      <c r="HT31" s="37">
        <f t="shared" si="11"/>
        <v>1094706.3521</v>
      </c>
      <c r="HU31" s="37">
        <f t="shared" si="11"/>
        <v>803119.28840000008</v>
      </c>
      <c r="HV31" s="37">
        <f t="shared" si="11"/>
        <v>1121306.6672999999</v>
      </c>
      <c r="HW31" s="37">
        <f t="shared" si="11"/>
        <v>1176387.1489000001</v>
      </c>
      <c r="HX31" s="37">
        <f t="shared" si="11"/>
        <v>1252105.4546000001</v>
      </c>
      <c r="HY31" s="37">
        <f t="shared" si="11"/>
        <v>1360798.7161000001</v>
      </c>
      <c r="HZ31" s="37">
        <f t="shared" si="11"/>
        <v>1250803.0693999999</v>
      </c>
      <c r="IA31" s="37">
        <f t="shared" ref="IA31:IG31" si="12">SUM(IA24:IA30)</f>
        <v>904221</v>
      </c>
      <c r="IB31" s="37">
        <f t="shared" si="12"/>
        <v>1381906.5193</v>
      </c>
      <c r="IC31" s="37">
        <f t="shared" si="12"/>
        <v>1158600.5704999999</v>
      </c>
      <c r="ID31" s="37">
        <f t="shared" si="12"/>
        <v>1325189.4339000001</v>
      </c>
      <c r="IE31" s="37">
        <f t="shared" si="12"/>
        <v>1363240.0697000001</v>
      </c>
      <c r="IF31" s="37">
        <f t="shared" si="12"/>
        <v>1268967.9424999999</v>
      </c>
      <c r="IG31" s="37">
        <f t="shared" si="12"/>
        <v>1216917.8742999998</v>
      </c>
      <c r="IH31" s="37">
        <f t="shared" ref="IH31:IM31" si="13">SUM(IH24:IH30)</f>
        <v>1148593.0918000001</v>
      </c>
      <c r="II31" s="37">
        <f t="shared" si="13"/>
        <v>1072980.0314000002</v>
      </c>
      <c r="IJ31" s="37">
        <f t="shared" si="13"/>
        <v>1035582.2769000002</v>
      </c>
      <c r="IK31" s="37">
        <f t="shared" si="13"/>
        <v>1069342.2167</v>
      </c>
      <c r="IL31" s="37">
        <f t="shared" si="13"/>
        <v>1287092.5625</v>
      </c>
      <c r="IM31" s="37">
        <f t="shared" si="13"/>
        <v>1453667.7590000001</v>
      </c>
      <c r="IN31" s="37">
        <f t="shared" ref="IN31:IS31" si="14">SUM(IN24:IN30)</f>
        <v>1502819</v>
      </c>
      <c r="IO31" s="37">
        <f t="shared" si="14"/>
        <v>1363260.5220999999</v>
      </c>
      <c r="IP31" s="37">
        <f t="shared" si="14"/>
        <v>1366452.6982</v>
      </c>
      <c r="IQ31" s="37">
        <f t="shared" si="14"/>
        <v>1189500.1118000001</v>
      </c>
      <c r="IR31" s="37">
        <f t="shared" si="14"/>
        <v>1159931.7741</v>
      </c>
      <c r="IS31" s="37">
        <f t="shared" si="14"/>
        <v>1204760.4596000002</v>
      </c>
      <c r="IT31" s="37">
        <f>SUM(IT24:IT30)</f>
        <v>866263.56599999999</v>
      </c>
      <c r="IU31" s="37">
        <f>SUM(IU24:IU30)</f>
        <v>757330.14939999999</v>
      </c>
      <c r="IV31" s="37">
        <f>+IU31-IT31</f>
        <v>-108933.4166</v>
      </c>
    </row>
    <row r="32" spans="1:256" s="7" customFormat="1" ht="15.75" customHeight="1" thickTop="1" thickBot="1" x14ac:dyDescent="0.35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2.4" thickTop="1" thickBot="1" x14ac:dyDescent="0.35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2268195.4873000002</v>
      </c>
      <c r="AW33" s="91">
        <v>2184653.7999999998</v>
      </c>
      <c r="AX33" s="91">
        <v>1653682</v>
      </c>
      <c r="AY33" s="91">
        <v>546899</v>
      </c>
      <c r="AZ33" s="91">
        <v>639172</v>
      </c>
      <c r="BA33" s="91">
        <v>709667.16740000003</v>
      </c>
      <c r="BB33" s="91">
        <v>906412.64</v>
      </c>
      <c r="BC33" s="91">
        <v>1120943.5177</v>
      </c>
      <c r="BD33" s="91">
        <v>846850.66009999998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2417546.0644999999</v>
      </c>
      <c r="BK33" s="91">
        <v>2309359.6084000003</v>
      </c>
      <c r="BL33" s="91">
        <v>1380806.1406999999</v>
      </c>
      <c r="BM33" s="91">
        <v>1371073.8284</v>
      </c>
      <c r="BN33" s="91">
        <v>988547.79509999999</v>
      </c>
      <c r="BO33" s="91">
        <v>2628557.58</v>
      </c>
      <c r="BP33" s="91">
        <v>2923342.8073999998</v>
      </c>
      <c r="BQ33" s="91">
        <v>2849304.9953000001</v>
      </c>
      <c r="BR33" s="91">
        <v>2860254.4254000001</v>
      </c>
      <c r="BS33" s="91">
        <v>3675075.9865000001</v>
      </c>
      <c r="BT33" s="91">
        <v>3897016.1036</v>
      </c>
      <c r="BU33" s="91">
        <v>3428129.9893</v>
      </c>
      <c r="BV33" s="91">
        <v>2520728.8610999999</v>
      </c>
      <c r="BW33" s="91">
        <v>3105977.8486999995</v>
      </c>
      <c r="BX33" s="91">
        <v>2470234.8902000003</v>
      </c>
      <c r="BY33" s="91">
        <v>2996842.7779999999</v>
      </c>
      <c r="BZ33" s="91">
        <v>3056417</v>
      </c>
      <c r="CA33" s="91">
        <v>4693330.9400000004</v>
      </c>
      <c r="CB33" s="91">
        <v>5263724.6561000003</v>
      </c>
      <c r="CC33" s="91">
        <v>5743495.5800000001</v>
      </c>
      <c r="CD33" s="91">
        <v>5539422.7000000002</v>
      </c>
      <c r="CE33" s="91">
        <v>5646487.5148</v>
      </c>
      <c r="CF33" s="91">
        <v>4156010</v>
      </c>
      <c r="CG33" s="91">
        <v>5540101.4246999994</v>
      </c>
      <c r="CH33" s="91">
        <v>5135084.9452999998</v>
      </c>
      <c r="CI33" s="91">
        <v>3999823</v>
      </c>
      <c r="CJ33" s="91">
        <v>3746620.9824000001</v>
      </c>
      <c r="CK33" s="91">
        <v>2688240.8104000003</v>
      </c>
      <c r="CL33" s="91">
        <v>2583817.8502000002</v>
      </c>
      <c r="CM33" s="91">
        <v>4485275.2382999994</v>
      </c>
      <c r="CN33" s="91">
        <v>6533004.4687000001</v>
      </c>
      <c r="CO33" s="91">
        <v>6833737.6652999995</v>
      </c>
      <c r="CP33" s="91">
        <v>7043968.7001999998</v>
      </c>
      <c r="CQ33" s="91">
        <v>6793129.9065000005</v>
      </c>
      <c r="CR33" s="91">
        <v>6536075.4170999993</v>
      </c>
      <c r="CS33" s="91">
        <v>5728255.1628999999</v>
      </c>
      <c r="CT33" s="91">
        <v>5719188.5084999995</v>
      </c>
      <c r="CU33" s="91">
        <v>5698321.9317999994</v>
      </c>
      <c r="CV33" s="91">
        <v>5393869.0293999994</v>
      </c>
      <c r="CW33" s="91">
        <v>6599008.4827000005</v>
      </c>
      <c r="CX33" s="91">
        <v>6015112.4024</v>
      </c>
      <c r="CY33" s="91">
        <v>6794189.7645000005</v>
      </c>
      <c r="CZ33" s="91">
        <v>8332172.0219999999</v>
      </c>
      <c r="DA33" s="91">
        <v>9161334.644199999</v>
      </c>
      <c r="DB33" s="91">
        <v>9558625.6827999987</v>
      </c>
      <c r="DC33" s="91">
        <v>9475606.849200001</v>
      </c>
      <c r="DD33" s="91">
        <v>9289186.1072000004</v>
      </c>
      <c r="DE33" s="91">
        <v>9141420.8699999992</v>
      </c>
      <c r="DF33" s="91">
        <v>7077637.9024999989</v>
      </c>
      <c r="DG33" s="91">
        <v>7850203.0192999998</v>
      </c>
      <c r="DH33" s="91">
        <v>8851687.7773000002</v>
      </c>
      <c r="DI33" s="91">
        <v>8384099.4900999991</v>
      </c>
      <c r="DJ33" s="91">
        <v>10504065.2216</v>
      </c>
      <c r="DK33" s="91">
        <v>11073967.1426</v>
      </c>
      <c r="DL33" s="91">
        <v>11542834.8467</v>
      </c>
      <c r="DM33" s="91">
        <v>11455438.347899999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9214458.6542000007</v>
      </c>
      <c r="DS33" s="91">
        <v>7812854</v>
      </c>
      <c r="DT33" s="91">
        <v>9564464.7571999989</v>
      </c>
      <c r="DU33" s="91">
        <v>8669624.6629000008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10174890.546800001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21026312.484499998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36144402.833700001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31162178.010899998</v>
      </c>
      <c r="FA33" s="91">
        <v>33276051.767999999</v>
      </c>
      <c r="FB33" s="91">
        <v>36369521.701300003</v>
      </c>
      <c r="FC33" s="91">
        <v>32686167.140000004</v>
      </c>
      <c r="FD33" s="91">
        <v>35812962</v>
      </c>
      <c r="FE33" s="91">
        <v>37891227.619999997</v>
      </c>
      <c r="FF33" s="91">
        <v>39536195.105799995</v>
      </c>
      <c r="FG33" s="91">
        <v>38318080.055</v>
      </c>
      <c r="FH33" s="91">
        <v>37731163</v>
      </c>
      <c r="FI33" s="91">
        <v>36862402.792300001</v>
      </c>
      <c r="FJ33" s="91">
        <v>24887555.379099995</v>
      </c>
      <c r="FK33" s="91">
        <v>34261245.232000001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35805982.350000001</v>
      </c>
      <c r="FR33" s="91">
        <v>35615395.189999998</v>
      </c>
      <c r="FS33" s="91">
        <v>39349860.710000001</v>
      </c>
      <c r="FT33" s="91">
        <v>37197099.390000001</v>
      </c>
      <c r="FU33" s="91">
        <v>37776599.449999996</v>
      </c>
      <c r="FV33" s="91">
        <v>36428732.369999997</v>
      </c>
      <c r="FW33" s="91">
        <v>36793446</v>
      </c>
      <c r="FX33" s="91">
        <v>36672688.740000002</v>
      </c>
      <c r="FY33" s="91">
        <v>34455433.210000001</v>
      </c>
      <c r="FZ33" s="91">
        <v>40250329.890000001</v>
      </c>
      <c r="GA33" s="91">
        <v>37702643.179999992</v>
      </c>
      <c r="GB33" s="91">
        <v>36398078.060000002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31994936.030000001</v>
      </c>
      <c r="GS33" s="91">
        <v>42532830.790000007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40232409.874700002</v>
      </c>
      <c r="GY33" s="91">
        <v>39408416</v>
      </c>
      <c r="GZ33" s="91">
        <f>SUM(GZ21,GZ23,GZ31)</f>
        <v>1446528.1612903224</v>
      </c>
      <c r="HA33" s="91">
        <f t="shared" ref="HA33:HL33" si="15">SUM(HA21,HA23,HA31)</f>
        <v>1326088.9666666666</v>
      </c>
      <c r="HB33" s="91">
        <f t="shared" si="15"/>
        <v>1512372</v>
      </c>
      <c r="HC33" s="91">
        <f t="shared" si="15"/>
        <v>1468104.5245903225</v>
      </c>
      <c r="HD33" s="91">
        <f t="shared" si="15"/>
        <v>1391000.0528499999</v>
      </c>
      <c r="HE33" s="91">
        <f t="shared" si="15"/>
        <v>1400096.4323354838</v>
      </c>
      <c r="HF33" s="91">
        <f t="shared" si="15"/>
        <v>1534268.6860233333</v>
      </c>
      <c r="HG33" s="91">
        <f t="shared" si="15"/>
        <v>1445701.7787677422</v>
      </c>
      <c r="HH33" s="91">
        <f t="shared" si="15"/>
        <v>1223514.5233741936</v>
      </c>
      <c r="HI33" s="91">
        <f t="shared" si="15"/>
        <v>1177591.9728535714</v>
      </c>
      <c r="HJ33" s="91">
        <f t="shared" si="15"/>
        <v>1204775.2012870968</v>
      </c>
      <c r="HK33" s="91">
        <f t="shared" si="15"/>
        <v>1143093.7067233333</v>
      </c>
      <c r="HL33" s="91">
        <f t="shared" si="15"/>
        <v>1160523.6394</v>
      </c>
      <c r="HM33" s="91">
        <f t="shared" ref="HM33:HZ33" si="16">SUM(HM21,HM23,HM31)</f>
        <v>1263196.8907000001</v>
      </c>
      <c r="HN33" s="91">
        <f t="shared" si="16"/>
        <v>1160740.9856</v>
      </c>
      <c r="HO33" s="91">
        <f t="shared" si="16"/>
        <v>1370849.5386000001</v>
      </c>
      <c r="HP33" s="91">
        <f t="shared" si="16"/>
        <v>1273395.6905999999</v>
      </c>
      <c r="HQ33" s="91">
        <f t="shared" si="16"/>
        <v>1344459.2986999999</v>
      </c>
      <c r="HR33" s="91">
        <f t="shared" si="16"/>
        <v>1377579.1163000001</v>
      </c>
      <c r="HS33" s="91">
        <f t="shared" si="16"/>
        <v>1320929.9458999999</v>
      </c>
      <c r="HT33" s="91">
        <f t="shared" si="16"/>
        <v>1139326.3817</v>
      </c>
      <c r="HU33" s="91">
        <f t="shared" si="16"/>
        <v>849299.34860000014</v>
      </c>
      <c r="HV33" s="91">
        <f t="shared" si="16"/>
        <v>1163361.3283999998</v>
      </c>
      <c r="HW33" s="91">
        <f t="shared" si="16"/>
        <v>1218079.3886000002</v>
      </c>
      <c r="HX33" s="91">
        <f t="shared" si="16"/>
        <v>1295738.0527999999</v>
      </c>
      <c r="HY33" s="91">
        <f t="shared" si="16"/>
        <v>1403484.5905000002</v>
      </c>
      <c r="HZ33" s="91">
        <f t="shared" si="16"/>
        <v>1300729.2075</v>
      </c>
      <c r="IA33" s="91">
        <f>SUM(IA21,IA23,IA31)</f>
        <v>953868</v>
      </c>
      <c r="IB33" s="91">
        <f>SUM(IB21,IB23,IB31)</f>
        <v>1432568.2387999999</v>
      </c>
      <c r="IC33" s="91">
        <f t="shared" ref="IC33:IH33" si="17">+SUM(IC21,IC23,IC31)</f>
        <v>1205642.6236999999</v>
      </c>
      <c r="ID33" s="91">
        <f t="shared" si="17"/>
        <v>1374883.9639000001</v>
      </c>
      <c r="IE33" s="91">
        <f t="shared" si="17"/>
        <v>1412080.9692000002</v>
      </c>
      <c r="IF33" s="91">
        <f t="shared" si="17"/>
        <v>1315946.6183</v>
      </c>
      <c r="IG33" s="91">
        <f t="shared" si="17"/>
        <v>1264159.3536999999</v>
      </c>
      <c r="IH33" s="91">
        <f t="shared" si="17"/>
        <v>1194725.7081000002</v>
      </c>
      <c r="II33" s="91">
        <f t="shared" ref="II33:IN33" si="18">+SUM(II21,II23,II31)</f>
        <v>1119085.7702000001</v>
      </c>
      <c r="IJ33" s="91">
        <f t="shared" si="18"/>
        <v>1085771.4066000001</v>
      </c>
      <c r="IK33" s="91">
        <f t="shared" si="18"/>
        <v>1121340.8311999999</v>
      </c>
      <c r="IL33" s="91">
        <f t="shared" si="18"/>
        <v>1340583.2341</v>
      </c>
      <c r="IM33" s="91">
        <f t="shared" si="18"/>
        <v>1509143.8179000001</v>
      </c>
      <c r="IN33" s="91">
        <f t="shared" si="18"/>
        <v>1555961</v>
      </c>
      <c r="IO33" s="91">
        <f t="shared" ref="IO33:IU33" si="19">+SUM(IO21,IO23,IO31)</f>
        <v>1419451.6309</v>
      </c>
      <c r="IP33" s="91">
        <f t="shared" si="19"/>
        <v>1418369.9406000001</v>
      </c>
      <c r="IQ33" s="91">
        <f t="shared" si="19"/>
        <v>1243898.9653</v>
      </c>
      <c r="IR33" s="91">
        <f t="shared" si="19"/>
        <v>1211720.6915</v>
      </c>
      <c r="IS33" s="91">
        <f t="shared" si="19"/>
        <v>1249771.2884000002</v>
      </c>
      <c r="IT33" s="91">
        <f t="shared" si="19"/>
        <v>903310.04019999993</v>
      </c>
      <c r="IU33" s="91">
        <f t="shared" si="19"/>
        <v>790178.82979999995</v>
      </c>
      <c r="IV33" s="91">
        <f>+IU33-IT33</f>
        <v>-113131.21039999998</v>
      </c>
    </row>
    <row r="34" spans="2:256" ht="26.25" customHeight="1" thickTop="1" x14ac:dyDescent="0.3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2:256" ht="16.5" customHeight="1" x14ac:dyDescent="0.3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2:256" x14ac:dyDescent="0.3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2:256" x14ac:dyDescent="0.3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2:256" x14ac:dyDescent="0.3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2:256" x14ac:dyDescent="0.3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2:256" x14ac:dyDescent="0.3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2:256" x14ac:dyDescent="0.3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2:256" x14ac:dyDescent="0.3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2:256" x14ac:dyDescent="0.3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2:256" x14ac:dyDescent="0.3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:256" x14ac:dyDescent="0.3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:256" x14ac:dyDescent="0.3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spans="3:70" x14ac:dyDescent="0.3">
      <c r="C50" s="9"/>
    </row>
    <row r="51" spans="3:70" x14ac:dyDescent="0.3">
      <c r="C51" s="9"/>
    </row>
    <row r="52" spans="3:70" x14ac:dyDescent="0.3">
      <c r="C52" s="9"/>
    </row>
    <row r="53" spans="3:70" x14ac:dyDescent="0.3">
      <c r="C53" s="9"/>
    </row>
    <row r="54" spans="3:70" x14ac:dyDescent="0.3">
      <c r="C54" s="9"/>
    </row>
    <row r="55" spans="3:70" x14ac:dyDescent="0.3">
      <c r="C55" s="9"/>
    </row>
    <row r="56" spans="3:70" x14ac:dyDescent="0.3">
      <c r="C56" s="9"/>
    </row>
    <row r="57" spans="3:70" x14ac:dyDescent="0.3">
      <c r="C57" s="9"/>
    </row>
    <row r="58" spans="3:70" x14ac:dyDescent="0.3">
      <c r="C58" s="9"/>
    </row>
    <row r="59" spans="3:70" x14ac:dyDescent="0.3">
      <c r="C59" s="9"/>
    </row>
    <row r="60" spans="3:70" x14ac:dyDescent="0.3">
      <c r="C60" s="9"/>
    </row>
    <row r="61" spans="3:70" x14ac:dyDescent="0.3">
      <c r="C61" s="9"/>
    </row>
    <row r="62" spans="3:70" x14ac:dyDescent="0.3">
      <c r="C62" s="9"/>
    </row>
    <row r="63" spans="3:70" x14ac:dyDescent="0.3">
      <c r="BO63" s="18"/>
    </row>
    <row r="64" spans="3:70" x14ac:dyDescent="0.3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1:70" x14ac:dyDescent="0.3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1:70" x14ac:dyDescent="0.3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x14ac:dyDescent="0.3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x14ac:dyDescent="0.3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x14ac:dyDescent="0.3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x14ac:dyDescent="0.3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x14ac:dyDescent="0.3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x14ac:dyDescent="0.3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x14ac:dyDescent="0.3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70" x14ac:dyDescent="0.3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70" x14ac:dyDescent="0.3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70" x14ac:dyDescent="0.3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70" x14ac:dyDescent="0.3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70" x14ac:dyDescent="0.3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70" x14ac:dyDescent="0.3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70" x14ac:dyDescent="0.3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x14ac:dyDescent="0.3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x14ac:dyDescent="0.3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x14ac:dyDescent="0.3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x14ac:dyDescent="0.3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x14ac:dyDescent="0.3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67" x14ac:dyDescent="0.3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67" x14ac:dyDescent="0.3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67" x14ac:dyDescent="0.3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67" x14ac:dyDescent="0.3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67" x14ac:dyDescent="0.3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mergeCells count="12">
    <mergeCell ref="C4:IV4"/>
    <mergeCell ref="C3:IV3"/>
    <mergeCell ref="C24:C25"/>
    <mergeCell ref="GJ8:GU8"/>
    <mergeCell ref="C8:D8"/>
    <mergeCell ref="HF8:HG8"/>
    <mergeCell ref="HH8:HS8"/>
    <mergeCell ref="HT8:IE8"/>
    <mergeCell ref="FX8:GI8"/>
    <mergeCell ref="IF8:IQ8"/>
    <mergeCell ref="IR8:IU8"/>
    <mergeCell ref="C5:IV5"/>
  </mergeCells>
  <phoneticPr fontId="0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4" orientation="landscape" r:id="rId1"/>
  <headerFooter alignWithMargins="0">
    <oddFooter>&amp;L&amp;"Arial,Cursiva"Fuente: Perupetro S.A.</oddFooter>
  </headerFooter>
  <rowBreaks count="1" manualBreakCount="1">
    <brk id="23" min="2" max="16383" man="1"/>
  </rowBreaks>
  <colBreaks count="1" manualBreakCount="1">
    <brk id="1" min="2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N90"/>
  <sheetViews>
    <sheetView showGridLines="0" tabSelected="1" view="pageBreakPreview" topLeftCell="C1" zoomScale="60" zoomScaleNormal="60" workbookViewId="0">
      <pane xSplit="6" ySplit="9" topLeftCell="Y10" activePane="bottomRight" state="frozen"/>
      <selection activeCell="C1" sqref="C1"/>
      <selection pane="topRight" activeCell="I1" sqref="I1"/>
      <selection pane="bottomLeft" activeCell="C10" sqref="C10"/>
      <selection pane="bottomRight" activeCell="C4" sqref="C4:AN4"/>
    </sheetView>
  </sheetViews>
  <sheetFormatPr baseColWidth="10" defaultColWidth="15.44140625" defaultRowHeight="13.8" x14ac:dyDescent="0.3"/>
  <cols>
    <col min="1" max="1" width="22.5546875" style="1" hidden="1" customWidth="1"/>
    <col min="2" max="2" width="23.88671875" style="1" hidden="1" customWidth="1"/>
    <col min="3" max="3" width="25.5546875" style="1" customWidth="1"/>
    <col min="4" max="4" width="9.6640625" style="2" customWidth="1"/>
    <col min="5" max="17" width="19.109375" style="1" hidden="1" customWidth="1"/>
    <col min="18" max="18" width="16.5546875" style="1" hidden="1" customWidth="1"/>
    <col min="19" max="19" width="15.44140625" style="1" hidden="1" customWidth="1"/>
    <col min="20" max="20" width="14.5546875" style="1" hidden="1" customWidth="1"/>
    <col min="21" max="21" width="0" style="1" hidden="1" customWidth="1"/>
    <col min="22" max="22" width="18.44140625" style="1" hidden="1" customWidth="1"/>
    <col min="23" max="23" width="18.6640625" style="1" hidden="1" customWidth="1"/>
    <col min="24" max="24" width="16.88671875" style="1" hidden="1" customWidth="1"/>
    <col min="25" max="25" width="15.5546875" style="1" hidden="1" customWidth="1"/>
    <col min="26" max="26" width="16.33203125" style="1" hidden="1" customWidth="1"/>
    <col min="27" max="39" width="17.5546875" style="1" customWidth="1"/>
    <col min="40" max="40" width="21.5546875" style="1" customWidth="1"/>
    <col min="41" max="16384" width="15.44140625" style="1"/>
  </cols>
  <sheetData>
    <row r="1" spans="1:40" x14ac:dyDescent="0.3">
      <c r="A1" s="5"/>
      <c r="B1" s="5"/>
      <c r="C1" s="5"/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  <c r="Y1" s="4">
        <v>44075</v>
      </c>
      <c r="Z1" s="4">
        <v>44105</v>
      </c>
      <c r="AA1" s="4">
        <v>44136</v>
      </c>
      <c r="AB1" s="4">
        <v>44166</v>
      </c>
      <c r="AC1" s="4">
        <v>44197</v>
      </c>
      <c r="AD1" s="4">
        <v>44228</v>
      </c>
      <c r="AE1" s="4">
        <v>44256</v>
      </c>
      <c r="AF1" s="4">
        <v>44287</v>
      </c>
      <c r="AG1" s="4">
        <v>44317</v>
      </c>
      <c r="AH1" s="4">
        <v>44348</v>
      </c>
      <c r="AI1" s="4">
        <v>44378</v>
      </c>
      <c r="AJ1" s="4">
        <v>44409</v>
      </c>
      <c r="AK1" s="4">
        <v>44440</v>
      </c>
      <c r="AL1" s="4">
        <v>44470</v>
      </c>
      <c r="AM1" s="4">
        <v>44501</v>
      </c>
    </row>
    <row r="3" spans="1:40" s="97" customFormat="1" ht="20.25" customHeight="1" x14ac:dyDescent="0.4">
      <c r="A3" s="39" t="s">
        <v>35</v>
      </c>
      <c r="B3" s="39"/>
      <c r="C3" s="103" t="s">
        <v>76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1:40" s="98" customFormat="1" ht="20.25" customHeight="1" x14ac:dyDescent="0.4">
      <c r="A4" s="40" t="s">
        <v>74</v>
      </c>
      <c r="B4" s="40"/>
      <c r="C4" s="102" t="s">
        <v>87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1:40" s="97" customFormat="1" ht="23.25" customHeight="1" x14ac:dyDescent="0.4">
      <c r="A5" s="39" t="s">
        <v>27</v>
      </c>
      <c r="B5" s="39"/>
      <c r="C5" s="103" t="s">
        <v>78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</row>
    <row r="6" spans="1:40" s="11" customFormat="1" ht="7.95" customHeight="1" x14ac:dyDescent="0.3">
      <c r="A6" s="31"/>
      <c r="B6" s="31"/>
      <c r="C6" s="31"/>
      <c r="D6" s="32"/>
    </row>
    <row r="7" spans="1:40" s="11" customFormat="1" ht="14.25" customHeight="1" x14ac:dyDescent="0.3">
      <c r="C7" s="36"/>
      <c r="D7" s="33"/>
    </row>
    <row r="8" spans="1:40" s="11" customFormat="1" ht="27" customHeight="1" thickBot="1" x14ac:dyDescent="0.35">
      <c r="C8" s="106"/>
      <c r="D8" s="107"/>
      <c r="E8" s="114">
        <v>2019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4">
        <v>2020</v>
      </c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4">
        <v>2021</v>
      </c>
      <c r="AD8" s="115"/>
      <c r="AE8" s="115"/>
      <c r="AF8" s="115"/>
      <c r="AG8" s="115"/>
      <c r="AH8" s="115"/>
      <c r="AI8" s="115"/>
      <c r="AJ8" s="115"/>
      <c r="AK8" s="115"/>
      <c r="AL8" s="115"/>
      <c r="AM8" s="116"/>
    </row>
    <row r="9" spans="1:40" s="13" customFormat="1" ht="48" customHeight="1" thickTop="1" thickBot="1" x14ac:dyDescent="0.35">
      <c r="A9" s="45"/>
      <c r="B9" s="46" t="s">
        <v>38</v>
      </c>
      <c r="C9" s="83" t="s">
        <v>39</v>
      </c>
      <c r="D9" s="83" t="s">
        <v>40</v>
      </c>
      <c r="E9" s="86" t="s">
        <v>53</v>
      </c>
      <c r="F9" s="86" t="s">
        <v>54</v>
      </c>
      <c r="G9" s="86" t="s">
        <v>55</v>
      </c>
      <c r="H9" s="86" t="s">
        <v>56</v>
      </c>
      <c r="I9" s="86" t="s">
        <v>57</v>
      </c>
      <c r="J9" s="86" t="s">
        <v>58</v>
      </c>
      <c r="K9" s="86" t="s">
        <v>59</v>
      </c>
      <c r="L9" s="86" t="s">
        <v>60</v>
      </c>
      <c r="M9" s="86" t="s">
        <v>81</v>
      </c>
      <c r="N9" s="86" t="s">
        <v>62</v>
      </c>
      <c r="O9" s="86" t="s">
        <v>63</v>
      </c>
      <c r="P9" s="86" t="s">
        <v>64</v>
      </c>
      <c r="Q9" s="86" t="s">
        <v>53</v>
      </c>
      <c r="R9" s="86" t="s">
        <v>54</v>
      </c>
      <c r="S9" s="86" t="s">
        <v>55</v>
      </c>
      <c r="T9" s="86" t="s">
        <v>56</v>
      </c>
      <c r="U9" s="86" t="s">
        <v>57</v>
      </c>
      <c r="V9" s="86" t="s">
        <v>58</v>
      </c>
      <c r="W9" s="86" t="s">
        <v>59</v>
      </c>
      <c r="X9" s="86" t="s">
        <v>60</v>
      </c>
      <c r="Y9" s="86" t="s">
        <v>81</v>
      </c>
      <c r="Z9" s="86" t="s">
        <v>62</v>
      </c>
      <c r="AA9" s="86" t="s">
        <v>63</v>
      </c>
      <c r="AB9" s="86" t="s">
        <v>64</v>
      </c>
      <c r="AC9" s="87" t="s">
        <v>53</v>
      </c>
      <c r="AD9" s="87" t="s">
        <v>54</v>
      </c>
      <c r="AE9" s="87" t="s">
        <v>55</v>
      </c>
      <c r="AF9" s="87" t="s">
        <v>56</v>
      </c>
      <c r="AG9" s="87" t="s">
        <v>57</v>
      </c>
      <c r="AH9" s="87" t="s">
        <v>58</v>
      </c>
      <c r="AI9" s="87" t="s">
        <v>59</v>
      </c>
      <c r="AJ9" s="87" t="s">
        <v>60</v>
      </c>
      <c r="AK9" s="87" t="s">
        <v>81</v>
      </c>
      <c r="AL9" s="87" t="s">
        <v>62</v>
      </c>
      <c r="AM9" s="87" t="s">
        <v>63</v>
      </c>
      <c r="AN9" s="86" t="s">
        <v>86</v>
      </c>
    </row>
    <row r="10" spans="1:40" s="13" customFormat="1" ht="20.25" customHeight="1" thickTop="1" x14ac:dyDescent="0.3">
      <c r="A10" s="47" t="s">
        <v>66</v>
      </c>
      <c r="B10" s="48" t="s">
        <v>30</v>
      </c>
      <c r="C10" s="30" t="s">
        <v>69</v>
      </c>
      <c r="D10" s="38" t="s">
        <v>43</v>
      </c>
      <c r="E10" s="22">
        <v>5799.2902999999997</v>
      </c>
      <c r="F10" s="22">
        <v>5468.6428999999998</v>
      </c>
      <c r="G10" s="22">
        <v>5285.8387000000002</v>
      </c>
      <c r="H10" s="22">
        <v>5260.6</v>
      </c>
      <c r="I10" s="22">
        <v>5155.7741999999998</v>
      </c>
      <c r="J10" s="22">
        <v>4553.6000000000004</v>
      </c>
      <c r="K10" s="22">
        <v>4469.9031999999997</v>
      </c>
      <c r="L10" s="22">
        <v>4716.6773999999996</v>
      </c>
      <c r="M10" s="22">
        <v>4445</v>
      </c>
      <c r="N10" s="22">
        <v>4390.8710000000001</v>
      </c>
      <c r="O10" s="22">
        <v>4349.2667000000001</v>
      </c>
      <c r="P10" s="22">
        <v>4355.1289999999999</v>
      </c>
      <c r="Q10" s="22">
        <v>3734.8065000000001</v>
      </c>
      <c r="R10" s="22">
        <v>4071.2413999999999</v>
      </c>
      <c r="S10" s="22">
        <v>3957.6451999999999</v>
      </c>
      <c r="T10" s="22">
        <v>3508.4666999999999</v>
      </c>
      <c r="U10" s="22">
        <v>3329.1289999999999</v>
      </c>
      <c r="V10" s="22">
        <v>3789.4333000000001</v>
      </c>
      <c r="W10" s="22">
        <v>3714.8386999999998</v>
      </c>
      <c r="X10" s="22">
        <v>3658.6451999999999</v>
      </c>
      <c r="Y10" s="22">
        <v>3490</v>
      </c>
      <c r="Z10" s="22">
        <v>3475.4194000000002</v>
      </c>
      <c r="AA10" s="22">
        <v>3538.6</v>
      </c>
      <c r="AB10" s="22">
        <v>3596.1613000000002</v>
      </c>
      <c r="AC10" s="22">
        <v>3449.8710000000001</v>
      </c>
      <c r="AD10" s="22">
        <v>3485.1786000000002</v>
      </c>
      <c r="AE10" s="22">
        <v>3477.1934999999999</v>
      </c>
      <c r="AF10" s="22">
        <v>3502.9</v>
      </c>
      <c r="AG10" s="22">
        <v>3093.8709677419356</v>
      </c>
      <c r="AH10" s="22">
        <v>3259.3</v>
      </c>
      <c r="AI10" s="22">
        <v>3250.6129032258063</v>
      </c>
      <c r="AJ10" s="22">
        <v>3247.2258064516127</v>
      </c>
      <c r="AK10" s="22">
        <v>3198.8667</v>
      </c>
      <c r="AL10" s="22">
        <v>2910.8710000000001</v>
      </c>
      <c r="AM10" s="22">
        <v>2509.5666999999999</v>
      </c>
      <c r="AN10" s="22">
        <f>+AM10-AL10</f>
        <v>-401.30430000000024</v>
      </c>
    </row>
    <row r="11" spans="1:40" s="13" customFormat="1" ht="15" customHeight="1" x14ac:dyDescent="0.3">
      <c r="A11" s="49"/>
      <c r="B11" s="50"/>
      <c r="C11" s="30" t="s">
        <v>70</v>
      </c>
      <c r="D11" s="38" t="s">
        <v>0</v>
      </c>
      <c r="E11" s="22">
        <v>2289.0014000000001</v>
      </c>
      <c r="F11" s="22">
        <v>2287.5191</v>
      </c>
      <c r="G11" s="22">
        <v>2309.3908000000001</v>
      </c>
      <c r="H11" s="22">
        <v>2159.7406000000001</v>
      </c>
      <c r="I11" s="22">
        <v>2270.1471000000001</v>
      </c>
      <c r="J11" s="22">
        <v>2331.0657999999999</v>
      </c>
      <c r="K11" s="22">
        <v>2173.2563</v>
      </c>
      <c r="L11" s="22">
        <v>2294.0668000000001</v>
      </c>
      <c r="M11" s="22">
        <v>2177</v>
      </c>
      <c r="N11" s="22">
        <v>2201.7593000000002</v>
      </c>
      <c r="O11" s="22">
        <v>1865.2898</v>
      </c>
      <c r="P11" s="22">
        <v>1091.7194999999999</v>
      </c>
      <c r="Q11" s="22">
        <v>1763.5335</v>
      </c>
      <c r="R11" s="22">
        <v>2202.3218000000002</v>
      </c>
      <c r="S11" s="22">
        <v>1330.7536</v>
      </c>
      <c r="T11" s="22">
        <v>478.5813</v>
      </c>
      <c r="U11" s="22">
        <v>661.06380000000001</v>
      </c>
      <c r="V11" s="22">
        <v>1400.4290000000001</v>
      </c>
      <c r="W11" s="22">
        <v>1852.5074</v>
      </c>
      <c r="X11" s="22">
        <v>1428.4173000000001</v>
      </c>
      <c r="Y11" s="22">
        <v>1256.2166999999999</v>
      </c>
      <c r="Z11" s="22">
        <v>1833.5971</v>
      </c>
      <c r="AA11" s="22">
        <v>1681.3258000000001</v>
      </c>
      <c r="AB11" s="22">
        <v>1466.3810000000001</v>
      </c>
      <c r="AC11" s="22">
        <v>1754.8254999999999</v>
      </c>
      <c r="AD11" s="22">
        <v>1652.1332</v>
      </c>
      <c r="AE11" s="22">
        <v>1019.8025</v>
      </c>
      <c r="AF11" s="22">
        <v>1154.8035</v>
      </c>
      <c r="AG11" s="22">
        <v>1059.7424870967741</v>
      </c>
      <c r="AH11" s="22">
        <v>1370.1663933333334</v>
      </c>
      <c r="AI11" s="22">
        <v>701.5695806451613</v>
      </c>
      <c r="AJ11" s="22">
        <v>68.101551612903236</v>
      </c>
      <c r="AK11" s="22">
        <v>15.0846</v>
      </c>
      <c r="AL11" s="22">
        <v>186.36170000000001</v>
      </c>
      <c r="AM11" s="22">
        <v>293.54930000000002</v>
      </c>
      <c r="AN11" s="22">
        <f t="shared" ref="AN11:AN30" si="0">+AM11-AL11</f>
        <v>107.1876</v>
      </c>
    </row>
    <row r="12" spans="1:40" s="13" customFormat="1" ht="21.75" hidden="1" customHeight="1" x14ac:dyDescent="0.3">
      <c r="A12" s="49"/>
      <c r="B12" s="50"/>
      <c r="C12" s="51" t="s">
        <v>24</v>
      </c>
      <c r="D12" s="38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>
        <f t="shared" si="0"/>
        <v>0</v>
      </c>
    </row>
    <row r="13" spans="1:40" s="13" customFormat="1" ht="21.75" hidden="1" customHeight="1" x14ac:dyDescent="0.3">
      <c r="A13" s="49"/>
      <c r="B13" s="50"/>
      <c r="C13" s="51" t="s">
        <v>25</v>
      </c>
      <c r="D13" s="38" t="s">
        <v>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>
        <f t="shared" si="0"/>
        <v>0</v>
      </c>
    </row>
    <row r="14" spans="1:40" s="13" customFormat="1" ht="21.75" hidden="1" customHeight="1" x14ac:dyDescent="0.3">
      <c r="A14" s="49"/>
      <c r="B14" s="50"/>
      <c r="C14" s="51" t="s">
        <v>23</v>
      </c>
      <c r="D14" s="38" t="s">
        <v>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>
        <f t="shared" si="0"/>
        <v>0</v>
      </c>
    </row>
    <row r="15" spans="1:40" s="13" customFormat="1" ht="21.75" customHeight="1" x14ac:dyDescent="0.3">
      <c r="A15" s="49"/>
      <c r="B15" s="50"/>
      <c r="C15" s="51" t="s">
        <v>23</v>
      </c>
      <c r="D15" s="38" t="s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80.232299999999995</v>
      </c>
      <c r="O15" s="22">
        <v>192.76410000000001</v>
      </c>
      <c r="P15" s="22">
        <v>246.2824</v>
      </c>
      <c r="Q15" s="22">
        <v>278.97390000000001</v>
      </c>
      <c r="R15" s="22">
        <v>273.56560000000002</v>
      </c>
      <c r="S15" s="22">
        <v>319.29230000000001</v>
      </c>
      <c r="T15" s="22">
        <v>299.2167</v>
      </c>
      <c r="U15" s="22">
        <v>226.57230000000001</v>
      </c>
      <c r="V15" s="22">
        <v>297.59320000000002</v>
      </c>
      <c r="W15" s="22">
        <v>390.36880000000002</v>
      </c>
      <c r="X15" s="22">
        <v>343.84899999999999</v>
      </c>
      <c r="Y15" s="22">
        <v>942.18050000000005</v>
      </c>
      <c r="Z15" s="22">
        <v>1099.5766000000001</v>
      </c>
      <c r="AA15" s="22">
        <v>977.29669999999999</v>
      </c>
      <c r="AB15" s="22">
        <v>1193.8767</v>
      </c>
      <c r="AC15" s="22">
        <v>463.0369</v>
      </c>
      <c r="AD15" s="22">
        <v>623.19749999999999</v>
      </c>
      <c r="AE15" s="22">
        <v>353.27100000000002</v>
      </c>
      <c r="AF15" s="22">
        <v>666.57690000000002</v>
      </c>
      <c r="AG15" s="22">
        <v>982.2405612903226</v>
      </c>
      <c r="AH15" s="22">
        <v>1147.3749033333334</v>
      </c>
      <c r="AI15" s="22">
        <v>1379.4166483870965</v>
      </c>
      <c r="AJ15" s="22">
        <v>1260.6752774193544</v>
      </c>
      <c r="AK15" s="22">
        <v>1044.2090000000001</v>
      </c>
      <c r="AL15" s="22">
        <v>588.22649999999999</v>
      </c>
      <c r="AM15" s="22">
        <v>368.74700000000001</v>
      </c>
      <c r="AN15" s="22">
        <f t="shared" si="0"/>
        <v>-219.47949999999997</v>
      </c>
    </row>
    <row r="16" spans="1:40" s="13" customFormat="1" ht="18.75" customHeight="1" x14ac:dyDescent="0.3">
      <c r="A16" s="49"/>
      <c r="B16" s="50"/>
      <c r="C16" s="30" t="s">
        <v>68</v>
      </c>
      <c r="D16" s="38" t="s">
        <v>44</v>
      </c>
      <c r="E16" s="22">
        <v>2930.4515999999999</v>
      </c>
      <c r="F16" s="22">
        <v>3097.5356999999999</v>
      </c>
      <c r="G16" s="22">
        <v>3115</v>
      </c>
      <c r="H16" s="22">
        <v>3227.1</v>
      </c>
      <c r="I16" s="22">
        <v>2991.7096999999999</v>
      </c>
      <c r="J16" s="22">
        <v>3035.2667000000001</v>
      </c>
      <c r="K16" s="22">
        <v>3382.6129000000001</v>
      </c>
      <c r="L16" s="22">
        <v>3801.9032000000002</v>
      </c>
      <c r="M16" s="22">
        <v>4028</v>
      </c>
      <c r="N16" s="22">
        <v>4035.0967999999998</v>
      </c>
      <c r="O16" s="22">
        <v>4086.9</v>
      </c>
      <c r="P16" s="22">
        <v>3514.9677000000001</v>
      </c>
      <c r="Q16" s="22">
        <v>3930.1934999999999</v>
      </c>
      <c r="R16" s="22">
        <v>4033.5862000000002</v>
      </c>
      <c r="S16" s="22">
        <v>4094.0967999999998</v>
      </c>
      <c r="T16" s="22">
        <v>3990.2667000000001</v>
      </c>
      <c r="U16" s="22">
        <v>1973.6451999999999</v>
      </c>
      <c r="V16" s="22">
        <v>2936.5</v>
      </c>
      <c r="W16" s="22">
        <v>3301.1934999999999</v>
      </c>
      <c r="X16" s="22">
        <v>3385.6129000000001</v>
      </c>
      <c r="Y16" s="22">
        <v>3946.7332999999999</v>
      </c>
      <c r="Z16" s="22">
        <v>2977.1289999999999</v>
      </c>
      <c r="AA16" s="22">
        <v>3604.9</v>
      </c>
      <c r="AB16" s="22">
        <v>3765.1613000000002</v>
      </c>
      <c r="AC16" s="22">
        <v>2775.1289999999999</v>
      </c>
      <c r="AD16" s="22">
        <v>1557.3929000000001</v>
      </c>
      <c r="AE16" s="22">
        <v>2368.4194000000002</v>
      </c>
      <c r="AF16" s="22">
        <v>3103.2</v>
      </c>
      <c r="AG16" s="22">
        <v>3731.0967741935483</v>
      </c>
      <c r="AH16" s="22">
        <v>3923.3</v>
      </c>
      <c r="AI16" s="22">
        <v>4391.8064516129034</v>
      </c>
      <c r="AJ16" s="22">
        <v>4104.2903225806449</v>
      </c>
      <c r="AK16" s="22">
        <v>4354.7</v>
      </c>
      <c r="AL16" s="22">
        <v>4657.7741999999998</v>
      </c>
      <c r="AM16" s="22">
        <v>4650.4666999999999</v>
      </c>
      <c r="AN16" s="22">
        <f t="shared" si="0"/>
        <v>-7.3074999999998909</v>
      </c>
    </row>
    <row r="17" spans="1:40" s="13" customFormat="1" ht="18.75" hidden="1" customHeight="1" x14ac:dyDescent="0.3">
      <c r="A17" s="49"/>
      <c r="B17" s="50"/>
      <c r="C17" s="30" t="s">
        <v>26</v>
      </c>
      <c r="D17" s="38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>
        <f t="shared" si="0"/>
        <v>0</v>
      </c>
    </row>
    <row r="18" spans="1:40" s="13" customFormat="1" ht="18.75" hidden="1" customHeight="1" x14ac:dyDescent="0.3">
      <c r="A18" s="49"/>
      <c r="B18" s="50"/>
      <c r="C18" s="30" t="s">
        <v>20</v>
      </c>
      <c r="D18" s="38" t="s">
        <v>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>
        <f t="shared" si="0"/>
        <v>0</v>
      </c>
    </row>
    <row r="19" spans="1:40" s="13" customFormat="1" ht="18.75" customHeight="1" x14ac:dyDescent="0.3">
      <c r="A19" s="49"/>
      <c r="B19" s="50"/>
      <c r="C19" s="30" t="s">
        <v>75</v>
      </c>
      <c r="D19" s="38" t="s">
        <v>5</v>
      </c>
      <c r="E19" s="22">
        <v>15426.096799999999</v>
      </c>
      <c r="F19" s="22">
        <v>14839.571400000001</v>
      </c>
      <c r="G19" s="22">
        <v>14475.354799999999</v>
      </c>
      <c r="H19" s="22">
        <v>14053.5</v>
      </c>
      <c r="I19" s="22">
        <v>15260.6129</v>
      </c>
      <c r="J19" s="22">
        <v>15960.6129</v>
      </c>
      <c r="K19" s="22">
        <v>15859.8387</v>
      </c>
      <c r="L19" s="22">
        <v>14362.9355</v>
      </c>
      <c r="M19" s="22">
        <v>17150</v>
      </c>
      <c r="N19" s="22">
        <v>17102.290300000001</v>
      </c>
      <c r="O19" s="22">
        <v>16143.1</v>
      </c>
      <c r="P19" s="22">
        <v>16045.354799999999</v>
      </c>
      <c r="Q19" s="22">
        <v>15006.6129</v>
      </c>
      <c r="R19" s="22">
        <v>15937.4138</v>
      </c>
      <c r="S19" s="22">
        <v>15048.3871</v>
      </c>
      <c r="T19" s="22">
        <v>13955.066699999999</v>
      </c>
      <c r="U19" s="22">
        <v>14505.580599999999</v>
      </c>
      <c r="V19" s="22">
        <v>15289.6333</v>
      </c>
      <c r="W19" s="22">
        <v>15691.129000000001</v>
      </c>
      <c r="X19" s="22">
        <v>15779.483899999999</v>
      </c>
      <c r="Y19" s="22">
        <v>15516.2667</v>
      </c>
      <c r="Z19" s="22">
        <v>15458.354799999999</v>
      </c>
      <c r="AA19" s="22">
        <v>15476.466700000001</v>
      </c>
      <c r="AB19" s="22">
        <v>15750.0645</v>
      </c>
      <c r="AC19" s="22">
        <v>15156.580599999999</v>
      </c>
      <c r="AD19" s="22">
        <v>14572.321400000001</v>
      </c>
      <c r="AE19" s="22">
        <v>14394.967699999999</v>
      </c>
      <c r="AF19" s="22">
        <v>14621.7333</v>
      </c>
      <c r="AG19" s="22">
        <v>14657.677419354839</v>
      </c>
      <c r="AH19" s="22">
        <v>14693.1</v>
      </c>
      <c r="AI19" s="22">
        <v>14277.193548387097</v>
      </c>
      <c r="AJ19" s="22">
        <v>14282.935483870968</v>
      </c>
      <c r="AK19" s="22">
        <v>14114.7667</v>
      </c>
      <c r="AL19" s="22">
        <v>14728.032300000001</v>
      </c>
      <c r="AM19" s="22">
        <v>14482.1333</v>
      </c>
      <c r="AN19" s="22">
        <f t="shared" si="0"/>
        <v>-245.89900000000125</v>
      </c>
    </row>
    <row r="20" spans="1:40" s="13" customFormat="1" ht="18.75" customHeight="1" thickBot="1" x14ac:dyDescent="0.35">
      <c r="A20" s="53"/>
      <c r="B20" s="54"/>
      <c r="C20" s="30" t="s">
        <v>67</v>
      </c>
      <c r="D20" s="38" t="s">
        <v>29</v>
      </c>
      <c r="E20" s="22">
        <v>12851.367399999999</v>
      </c>
      <c r="F20" s="22">
        <v>13799.5844</v>
      </c>
      <c r="G20" s="22">
        <v>14269.715399999999</v>
      </c>
      <c r="H20" s="22">
        <v>15223.743200000001</v>
      </c>
      <c r="I20" s="22">
        <v>14448.7798</v>
      </c>
      <c r="J20" s="22">
        <v>16639.514299999999</v>
      </c>
      <c r="K20" s="22">
        <v>18624.281500000001</v>
      </c>
      <c r="L20" s="22">
        <v>21669.238099999999</v>
      </c>
      <c r="M20" s="22">
        <v>18774</v>
      </c>
      <c r="N20" s="22">
        <v>21143.935000000001</v>
      </c>
      <c r="O20" s="22">
        <v>17963.595700000002</v>
      </c>
      <c r="P20" s="22">
        <v>22750.687699999999</v>
      </c>
      <c r="Q20" s="22">
        <v>21904.008999999998</v>
      </c>
      <c r="R20" s="22">
        <v>14981.446</v>
      </c>
      <c r="S20" s="22">
        <v>9699.4681999999993</v>
      </c>
      <c r="T20" s="22">
        <v>9320.7839999999997</v>
      </c>
      <c r="U20" s="22">
        <v>10494.1049</v>
      </c>
      <c r="V20" s="22">
        <v>11964.142599999999</v>
      </c>
      <c r="W20" s="22">
        <v>14144.2675</v>
      </c>
      <c r="X20" s="22">
        <v>13142.8796</v>
      </c>
      <c r="Y20" s="22">
        <v>14227.716200000001</v>
      </c>
      <c r="Z20" s="22">
        <v>13909.7485</v>
      </c>
      <c r="AA20" s="22">
        <v>12455.9833</v>
      </c>
      <c r="AB20" s="22">
        <v>13005.4406</v>
      </c>
      <c r="AC20" s="22">
        <v>12484.804700000001</v>
      </c>
      <c r="AD20" s="22">
        <v>13504.6345</v>
      </c>
      <c r="AE20" s="22">
        <v>12145.1806</v>
      </c>
      <c r="AF20" s="22">
        <v>15700.7624</v>
      </c>
      <c r="AG20" s="22">
        <v>12627.183203225804</v>
      </c>
      <c r="AH20" s="22">
        <v>10792.363516666666</v>
      </c>
      <c r="AI20" s="22">
        <v>10843.955067741932</v>
      </c>
      <c r="AJ20" s="22">
        <v>11953.468877419356</v>
      </c>
      <c r="AK20" s="22">
        <v>11062.319100000001</v>
      </c>
      <c r="AL20" s="22">
        <v>10783.9292</v>
      </c>
      <c r="AM20" s="22">
        <v>11406.331099999999</v>
      </c>
      <c r="AN20" s="22">
        <f t="shared" si="0"/>
        <v>622.40189999999893</v>
      </c>
    </row>
    <row r="21" spans="1:40" s="13" customFormat="1" ht="23.25" customHeight="1" thickTop="1" thickBot="1" x14ac:dyDescent="0.35">
      <c r="B21" s="55"/>
      <c r="C21" s="92" t="s">
        <v>72</v>
      </c>
      <c r="D21" s="56"/>
      <c r="E21" s="58">
        <f t="shared" ref="E21:T21" si="1">SUM(E10:E20)</f>
        <v>39296.207500000004</v>
      </c>
      <c r="F21" s="58">
        <f t="shared" si="1"/>
        <v>39492.853499999997</v>
      </c>
      <c r="G21" s="58">
        <f t="shared" si="1"/>
        <v>39455.299700000003</v>
      </c>
      <c r="H21" s="58">
        <f t="shared" si="1"/>
        <v>39924.683799999999</v>
      </c>
      <c r="I21" s="58">
        <f t="shared" si="1"/>
        <v>40127.023700000005</v>
      </c>
      <c r="J21" s="58">
        <f t="shared" si="1"/>
        <v>42520.059699999998</v>
      </c>
      <c r="K21" s="58">
        <f t="shared" si="1"/>
        <v>44509.892600000006</v>
      </c>
      <c r="L21" s="58">
        <f t="shared" si="1"/>
        <v>46844.820999999996</v>
      </c>
      <c r="M21" s="58">
        <f t="shared" si="1"/>
        <v>46574</v>
      </c>
      <c r="N21" s="58">
        <f t="shared" si="1"/>
        <v>48954.184699999998</v>
      </c>
      <c r="O21" s="58">
        <f t="shared" si="1"/>
        <v>44600.916299999997</v>
      </c>
      <c r="P21" s="58">
        <f t="shared" si="1"/>
        <v>48004.141099999993</v>
      </c>
      <c r="Q21" s="58">
        <f t="shared" si="1"/>
        <v>46618.129300000001</v>
      </c>
      <c r="R21" s="58">
        <f t="shared" si="1"/>
        <v>41499.574800000002</v>
      </c>
      <c r="S21" s="58">
        <f t="shared" si="1"/>
        <v>34449.643199999999</v>
      </c>
      <c r="T21" s="58">
        <f t="shared" si="1"/>
        <v>31552.382099999999</v>
      </c>
      <c r="U21" s="58">
        <f t="shared" ref="U21:AB21" si="2">SUM(U10:U20)</f>
        <v>31190.095799999996</v>
      </c>
      <c r="V21" s="58">
        <f t="shared" si="2"/>
        <v>35677.731399999997</v>
      </c>
      <c r="W21" s="58">
        <f t="shared" si="2"/>
        <v>39094.304900000003</v>
      </c>
      <c r="X21" s="58">
        <f t="shared" si="2"/>
        <v>37738.887900000002</v>
      </c>
      <c r="Y21" s="58">
        <f t="shared" si="2"/>
        <v>39379.113400000002</v>
      </c>
      <c r="Z21" s="58">
        <f t="shared" si="2"/>
        <v>38753.825400000002</v>
      </c>
      <c r="AA21" s="58">
        <f t="shared" si="2"/>
        <v>37734.572500000002</v>
      </c>
      <c r="AB21" s="58">
        <f t="shared" si="2"/>
        <v>38777.085400000004</v>
      </c>
      <c r="AC21" s="58">
        <f t="shared" ref="AC21:AL21" si="3">SUM(AC10:AC20)</f>
        <v>36084.2477</v>
      </c>
      <c r="AD21" s="58">
        <f t="shared" si="3"/>
        <v>35394.858099999998</v>
      </c>
      <c r="AE21" s="58">
        <f t="shared" si="3"/>
        <v>33758.834699999999</v>
      </c>
      <c r="AF21" s="58">
        <f t="shared" si="3"/>
        <v>38749.9761</v>
      </c>
      <c r="AG21" s="58">
        <f t="shared" si="3"/>
        <v>36151.811412903226</v>
      </c>
      <c r="AH21" s="58">
        <f t="shared" si="3"/>
        <v>35185.604813333332</v>
      </c>
      <c r="AI21" s="58">
        <f>SUM(AI10:AI20)</f>
        <v>34844.554199999999</v>
      </c>
      <c r="AJ21" s="58">
        <f t="shared" si="3"/>
        <v>34916.69731935484</v>
      </c>
      <c r="AK21" s="58">
        <f t="shared" si="3"/>
        <v>33789.946100000001</v>
      </c>
      <c r="AL21" s="58">
        <f t="shared" si="3"/>
        <v>33855.194900000002</v>
      </c>
      <c r="AM21" s="58">
        <f>SUM(AM10:AM20)</f>
        <v>33710.794099999999</v>
      </c>
      <c r="AN21" s="58">
        <f>SUM(AN10:AN20)</f>
        <v>-144.40080000000239</v>
      </c>
    </row>
    <row r="22" spans="1:40" s="13" customFormat="1" ht="22.5" customHeight="1" thickTop="1" thickBot="1" x14ac:dyDescent="0.35">
      <c r="A22" s="59" t="s">
        <v>45</v>
      </c>
      <c r="B22" s="60" t="s">
        <v>77</v>
      </c>
      <c r="C22" s="96" t="s">
        <v>65</v>
      </c>
      <c r="D22" s="38" t="s">
        <v>14</v>
      </c>
      <c r="E22" s="22">
        <v>7682.4683000000005</v>
      </c>
      <c r="F22" s="22">
        <v>7748.6259</v>
      </c>
      <c r="G22" s="22">
        <v>6677.3166000000001</v>
      </c>
      <c r="H22" s="22">
        <v>6181.0550000000003</v>
      </c>
      <c r="I22" s="22">
        <v>10062.106</v>
      </c>
      <c r="J22" s="22">
        <v>9478.5547999999999</v>
      </c>
      <c r="K22" s="22">
        <v>8980.7790000000005</v>
      </c>
      <c r="L22" s="22">
        <v>8631.2379000000001</v>
      </c>
      <c r="M22" s="22">
        <v>6568</v>
      </c>
      <c r="N22" s="22">
        <v>7236.9241000000002</v>
      </c>
      <c r="O22" s="22">
        <v>7316.3261000000002</v>
      </c>
      <c r="P22" s="22">
        <v>6394.7124000000003</v>
      </c>
      <c r="Q22" s="22">
        <v>5170.7880999999998</v>
      </c>
      <c r="R22" s="22">
        <v>3511.2539999999999</v>
      </c>
      <c r="S22" s="22">
        <v>2596.8310000000001</v>
      </c>
      <c r="T22" s="22">
        <v>1296.2982999999999</v>
      </c>
      <c r="U22" s="22">
        <v>2950.7882</v>
      </c>
      <c r="V22" s="22">
        <v>5805.2752</v>
      </c>
      <c r="W22" s="22">
        <v>5579.0739000000003</v>
      </c>
      <c r="X22" s="22">
        <v>5959.0073000000002</v>
      </c>
      <c r="Y22" s="22">
        <v>5494.0877</v>
      </c>
      <c r="Z22" s="22">
        <v>7278.7938000000004</v>
      </c>
      <c r="AA22" s="22">
        <v>6835.4808000000003</v>
      </c>
      <c r="AB22" s="22">
        <v>6416.8905999999997</v>
      </c>
      <c r="AC22" s="22">
        <v>6030.6040000000003</v>
      </c>
      <c r="AD22" s="101">
        <v>8028.1907000000001</v>
      </c>
      <c r="AE22" s="101">
        <v>7062.7179999999998</v>
      </c>
      <c r="AF22" s="101">
        <v>5884.5319</v>
      </c>
      <c r="AG22" s="101">
        <v>9273.8265387096799</v>
      </c>
      <c r="AH22" s="101">
        <v>9322.9263333333329</v>
      </c>
      <c r="AI22" s="101">
        <v>10426.013248387095</v>
      </c>
      <c r="AJ22" s="101">
        <v>10372.555748387093</v>
      </c>
      <c r="AK22" s="101">
        <v>10571.797699999999</v>
      </c>
      <c r="AL22" s="101">
        <v>11118.1343</v>
      </c>
      <c r="AM22" s="101">
        <v>12659.1751</v>
      </c>
      <c r="AN22" s="22">
        <f t="shared" si="0"/>
        <v>1541.0408000000007</v>
      </c>
    </row>
    <row r="23" spans="1:40" s="13" customFormat="1" ht="21.75" customHeight="1" thickTop="1" thickBot="1" x14ac:dyDescent="0.35">
      <c r="B23" s="61"/>
      <c r="C23" s="93" t="s">
        <v>82</v>
      </c>
      <c r="D23" s="62"/>
      <c r="E23" s="64">
        <f t="shared" ref="E23:T23" si="4">SUM(E22)</f>
        <v>7682.4683000000005</v>
      </c>
      <c r="F23" s="64">
        <f t="shared" si="4"/>
        <v>7748.6259</v>
      </c>
      <c r="G23" s="64">
        <f t="shared" si="4"/>
        <v>6677.3166000000001</v>
      </c>
      <c r="H23" s="64">
        <f t="shared" si="4"/>
        <v>6181.0550000000003</v>
      </c>
      <c r="I23" s="64">
        <f t="shared" si="4"/>
        <v>10062.106</v>
      </c>
      <c r="J23" s="64">
        <f t="shared" si="4"/>
        <v>9478.5547999999999</v>
      </c>
      <c r="K23" s="64">
        <f t="shared" si="4"/>
        <v>8980.7790000000005</v>
      </c>
      <c r="L23" s="64">
        <f t="shared" si="4"/>
        <v>8631.2379000000001</v>
      </c>
      <c r="M23" s="64">
        <f t="shared" si="4"/>
        <v>6568</v>
      </c>
      <c r="N23" s="64">
        <f t="shared" si="4"/>
        <v>7236.9241000000002</v>
      </c>
      <c r="O23" s="64">
        <f t="shared" si="4"/>
        <v>7316.3261000000002</v>
      </c>
      <c r="P23" s="64">
        <f t="shared" si="4"/>
        <v>6394.7124000000003</v>
      </c>
      <c r="Q23" s="64">
        <f t="shared" si="4"/>
        <v>5170.7880999999998</v>
      </c>
      <c r="R23" s="64">
        <f t="shared" si="4"/>
        <v>3511.2539999999999</v>
      </c>
      <c r="S23" s="64">
        <f t="shared" si="4"/>
        <v>2596.8310000000001</v>
      </c>
      <c r="T23" s="64">
        <f t="shared" si="4"/>
        <v>1296.2982999999999</v>
      </c>
      <c r="U23" s="64">
        <f t="shared" ref="U23:AB23" si="5">SUM(U22)</f>
        <v>2950.7882</v>
      </c>
      <c r="V23" s="64">
        <f t="shared" si="5"/>
        <v>5805.2752</v>
      </c>
      <c r="W23" s="64">
        <f t="shared" si="5"/>
        <v>5579.0739000000003</v>
      </c>
      <c r="X23" s="64">
        <f t="shared" si="5"/>
        <v>5959.0073000000002</v>
      </c>
      <c r="Y23" s="64">
        <f t="shared" si="5"/>
        <v>5494.0877</v>
      </c>
      <c r="Z23" s="64">
        <f t="shared" si="5"/>
        <v>7278.7938000000004</v>
      </c>
      <c r="AA23" s="64">
        <f t="shared" si="5"/>
        <v>6835.4808000000003</v>
      </c>
      <c r="AB23" s="64">
        <f t="shared" si="5"/>
        <v>6416.8905999999997</v>
      </c>
      <c r="AC23" s="64">
        <f t="shared" ref="AC23:AL23" si="6">SUM(AC22)</f>
        <v>6030.6040000000003</v>
      </c>
      <c r="AD23" s="64">
        <f t="shared" si="6"/>
        <v>8028.1907000000001</v>
      </c>
      <c r="AE23" s="64">
        <f t="shared" si="6"/>
        <v>7062.7179999999998</v>
      </c>
      <c r="AF23" s="64">
        <f t="shared" si="6"/>
        <v>5884.5319</v>
      </c>
      <c r="AG23" s="64">
        <f t="shared" si="6"/>
        <v>9273.8265387096799</v>
      </c>
      <c r="AH23" s="64">
        <f t="shared" si="6"/>
        <v>9322.9263333333329</v>
      </c>
      <c r="AI23" s="64">
        <f>SUM(AI22)</f>
        <v>10426.013248387095</v>
      </c>
      <c r="AJ23" s="64">
        <f t="shared" si="6"/>
        <v>10372.555748387093</v>
      </c>
      <c r="AK23" s="64">
        <f t="shared" si="6"/>
        <v>10571.797699999999</v>
      </c>
      <c r="AL23" s="64">
        <f t="shared" si="6"/>
        <v>11118.1343</v>
      </c>
      <c r="AM23" s="64">
        <f>SUM(AM22)</f>
        <v>12659.1751</v>
      </c>
      <c r="AN23" s="64">
        <f>+AN22</f>
        <v>1541.0408000000007</v>
      </c>
    </row>
    <row r="24" spans="1:40" s="13" customFormat="1" ht="20.25" customHeight="1" thickTop="1" thickBot="1" x14ac:dyDescent="0.35">
      <c r="A24" s="65" t="s">
        <v>46</v>
      </c>
      <c r="B24" s="66" t="s">
        <v>34</v>
      </c>
      <c r="C24" s="104" t="s">
        <v>47</v>
      </c>
      <c r="D24" s="38">
        <v>88</v>
      </c>
      <c r="E24" s="22">
        <v>635893.88399999996</v>
      </c>
      <c r="F24" s="22">
        <v>559984.49199999997</v>
      </c>
      <c r="G24" s="22">
        <v>581774.97809999995</v>
      </c>
      <c r="H24" s="22">
        <v>578569.45440000005</v>
      </c>
      <c r="I24" s="22">
        <v>645399.31110000005</v>
      </c>
      <c r="J24" s="22">
        <v>723704.554</v>
      </c>
      <c r="K24" s="22">
        <v>765473.22129999998</v>
      </c>
      <c r="L24" s="22">
        <v>811774.2709</v>
      </c>
      <c r="M24" s="22">
        <v>819957</v>
      </c>
      <c r="N24" s="22">
        <v>768189.96070000005</v>
      </c>
      <c r="O24" s="22">
        <v>711456.83869999996</v>
      </c>
      <c r="P24" s="22">
        <v>580190.90969999996</v>
      </c>
      <c r="Q24" s="22">
        <v>565625.36919999996</v>
      </c>
      <c r="R24" s="22">
        <v>605986.11410000001</v>
      </c>
      <c r="S24" s="22">
        <v>386681.82500000001</v>
      </c>
      <c r="T24" s="22">
        <v>178162.98989999999</v>
      </c>
      <c r="U24" s="22">
        <v>279314.76929999999</v>
      </c>
      <c r="V24" s="22">
        <v>521942.79710000003</v>
      </c>
      <c r="W24" s="22">
        <v>663906.50190000003</v>
      </c>
      <c r="X24" s="22">
        <v>708321.2524</v>
      </c>
      <c r="Y24" s="22">
        <v>741504.11170000001</v>
      </c>
      <c r="Z24" s="22">
        <v>739783.43720000004</v>
      </c>
      <c r="AA24" s="22">
        <v>854554.94869999995</v>
      </c>
      <c r="AB24" s="22">
        <v>667889.15170000005</v>
      </c>
      <c r="AC24" s="22">
        <v>534792.41269999999</v>
      </c>
      <c r="AD24" s="22">
        <v>581454.26080000005</v>
      </c>
      <c r="AE24" s="22">
        <v>596953.01009999996</v>
      </c>
      <c r="AF24" s="22">
        <v>489598.52720000001</v>
      </c>
      <c r="AG24" s="22">
        <v>652695.84297419363</v>
      </c>
      <c r="AH24" s="22">
        <v>753912.34629333334</v>
      </c>
      <c r="AI24" s="22">
        <v>727625.66569354804</v>
      </c>
      <c r="AJ24" s="22">
        <v>782438.45249354851</v>
      </c>
      <c r="AK24" s="22">
        <v>876286.18870000006</v>
      </c>
      <c r="AL24" s="22">
        <v>792329.63509999996</v>
      </c>
      <c r="AM24" s="22">
        <v>782057.75710000005</v>
      </c>
      <c r="AN24" s="22">
        <f t="shared" si="0"/>
        <v>-10271.87799999991</v>
      </c>
    </row>
    <row r="25" spans="1:40" s="13" customFormat="1" ht="20.25" customHeight="1" thickTop="1" thickBot="1" x14ac:dyDescent="0.35">
      <c r="A25" s="65"/>
      <c r="B25" s="66"/>
      <c r="C25" s="104"/>
      <c r="D25" s="38">
        <v>56</v>
      </c>
      <c r="E25" s="22">
        <v>432752.66470000002</v>
      </c>
      <c r="F25" s="22">
        <v>445447.58299999998</v>
      </c>
      <c r="G25" s="22">
        <v>382355.58610000001</v>
      </c>
      <c r="H25" s="22">
        <v>319739.86900000001</v>
      </c>
      <c r="I25" s="22">
        <v>241522.69390000001</v>
      </c>
      <c r="J25" s="22">
        <v>223891.36780000001</v>
      </c>
      <c r="K25" s="22">
        <v>347279.57760000002</v>
      </c>
      <c r="L25" s="22">
        <v>420171.45299999998</v>
      </c>
      <c r="M25" s="22">
        <v>459243</v>
      </c>
      <c r="N25" s="22">
        <v>396007.2537</v>
      </c>
      <c r="O25" s="22">
        <v>446351.60389999999</v>
      </c>
      <c r="P25" s="22">
        <v>416926.33270000003</v>
      </c>
      <c r="Q25" s="22">
        <v>402811.67310000001</v>
      </c>
      <c r="R25" s="22">
        <v>391421.64189999999</v>
      </c>
      <c r="S25" s="22">
        <v>315714.78470000002</v>
      </c>
      <c r="T25" s="22">
        <v>395038.75309999997</v>
      </c>
      <c r="U25" s="22">
        <v>363596.53610000003</v>
      </c>
      <c r="V25" s="22">
        <v>181018.2458</v>
      </c>
      <c r="W25" s="22">
        <v>440757.32650000002</v>
      </c>
      <c r="X25" s="22">
        <v>370195.83960000001</v>
      </c>
      <c r="Y25" s="22">
        <v>372586.77120000002</v>
      </c>
      <c r="Z25" s="22">
        <v>304573.89659999998</v>
      </c>
      <c r="AA25" s="22">
        <v>379894.17139999999</v>
      </c>
      <c r="AB25" s="22">
        <v>445171.79560000001</v>
      </c>
      <c r="AC25" s="22">
        <v>415818.73560000001</v>
      </c>
      <c r="AD25" s="22">
        <v>365631.27710000001</v>
      </c>
      <c r="AE25" s="22">
        <v>276970.9595</v>
      </c>
      <c r="AF25" s="22">
        <v>221082.5912</v>
      </c>
      <c r="AG25" s="22">
        <v>49269.808090322585</v>
      </c>
      <c r="AH25" s="22">
        <v>171372.83289666666</v>
      </c>
      <c r="AI25" s="22">
        <v>28881.42631935484</v>
      </c>
      <c r="AJ25" s="22">
        <v>245.34394516129029</v>
      </c>
      <c r="AK25" s="22">
        <v>225339.97570000001</v>
      </c>
      <c r="AL25" s="22">
        <v>341608.58970000001</v>
      </c>
      <c r="AM25" s="22">
        <v>403403.28909999999</v>
      </c>
      <c r="AN25" s="22">
        <f t="shared" si="0"/>
        <v>61794.699399999983</v>
      </c>
    </row>
    <row r="26" spans="1:40" s="13" customFormat="1" ht="20.25" hidden="1" customHeight="1" thickTop="1" thickBot="1" x14ac:dyDescent="0.35">
      <c r="A26" s="65" t="s">
        <v>48</v>
      </c>
      <c r="B26" s="66" t="s">
        <v>32</v>
      </c>
      <c r="C26" s="96" t="s">
        <v>16</v>
      </c>
      <c r="D26" s="38" t="s">
        <v>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>
        <f t="shared" si="0"/>
        <v>0</v>
      </c>
    </row>
    <row r="27" spans="1:40" s="13" customFormat="1" ht="20.25" hidden="1" customHeight="1" thickTop="1" thickBot="1" x14ac:dyDescent="0.35">
      <c r="A27" s="65" t="s">
        <v>31</v>
      </c>
      <c r="B27" s="66"/>
      <c r="C27" s="96" t="s">
        <v>16</v>
      </c>
      <c r="D27" s="38">
        <v>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>
        <f t="shared" si="0"/>
        <v>0</v>
      </c>
    </row>
    <row r="28" spans="1:40" s="13" customFormat="1" ht="20.25" hidden="1" customHeight="1" thickTop="1" thickBot="1" x14ac:dyDescent="0.35">
      <c r="A28" s="65" t="s">
        <v>28</v>
      </c>
      <c r="B28" s="66" t="s">
        <v>50</v>
      </c>
      <c r="C28" s="96" t="s">
        <v>6</v>
      </c>
      <c r="D28" s="38" t="s">
        <v>15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>
        <f t="shared" si="0"/>
        <v>0</v>
      </c>
    </row>
    <row r="29" spans="1:40" s="13" customFormat="1" ht="20.25" customHeight="1" thickTop="1" thickBot="1" x14ac:dyDescent="0.35">
      <c r="A29" s="67"/>
      <c r="B29" s="68"/>
      <c r="C29" s="96" t="s">
        <v>73</v>
      </c>
      <c r="D29" s="38">
        <v>57</v>
      </c>
      <c r="E29" s="22">
        <v>191750.05420000001</v>
      </c>
      <c r="F29" s="22">
        <v>204660.3971</v>
      </c>
      <c r="G29" s="22">
        <v>181194.82699999999</v>
      </c>
      <c r="H29" s="22">
        <v>171142.05009999999</v>
      </c>
      <c r="I29" s="22">
        <v>136357.2892</v>
      </c>
      <c r="J29" s="22">
        <v>112671.7896</v>
      </c>
      <c r="K29" s="22">
        <v>163446.55799999999</v>
      </c>
      <c r="L29" s="22">
        <v>192873.33869999999</v>
      </c>
      <c r="M29" s="22">
        <v>202469</v>
      </c>
      <c r="N29" s="22">
        <v>179429.45879999999</v>
      </c>
      <c r="O29" s="22">
        <v>202370.14670000001</v>
      </c>
      <c r="P29" s="22">
        <v>191618.29579999999</v>
      </c>
      <c r="Q29" s="22">
        <v>188460.4651</v>
      </c>
      <c r="R29" s="22">
        <v>203556.75899999999</v>
      </c>
      <c r="S29" s="22">
        <v>163641.17809999999</v>
      </c>
      <c r="T29" s="22">
        <v>184055.7936</v>
      </c>
      <c r="U29" s="22">
        <v>168800.4853</v>
      </c>
      <c r="V29" s="22">
        <v>88235.719500000007</v>
      </c>
      <c r="W29" s="22">
        <v>196732.47380000001</v>
      </c>
      <c r="X29" s="22">
        <v>176396.94349999999</v>
      </c>
      <c r="Y29" s="22">
        <v>183112.79670000001</v>
      </c>
      <c r="Z29" s="22">
        <v>159857.10079999999</v>
      </c>
      <c r="AA29" s="22">
        <v>193710.19</v>
      </c>
      <c r="AB29" s="22">
        <v>202304.10709999999</v>
      </c>
      <c r="AC29" s="22">
        <v>155503.04300000001</v>
      </c>
      <c r="AD29" s="22">
        <v>175227.1146</v>
      </c>
      <c r="AE29" s="22">
        <v>147563.82639999999</v>
      </c>
      <c r="AF29" s="22">
        <v>115801.337</v>
      </c>
      <c r="AG29" s="22">
        <v>26814.10967741935</v>
      </c>
      <c r="AH29" s="22">
        <v>89314.002000000008</v>
      </c>
      <c r="AI29" s="22">
        <v>15018.06451612903</v>
      </c>
      <c r="AJ29" s="22">
        <v>5571.7806451612905</v>
      </c>
      <c r="AK29" s="22">
        <v>108179.46339999999</v>
      </c>
      <c r="AL29" s="22">
        <v>180078.16450000001</v>
      </c>
      <c r="AM29" s="22">
        <v>194478.00839999999</v>
      </c>
      <c r="AN29" s="22">
        <f t="shared" si="0"/>
        <v>14399.843899999978</v>
      </c>
    </row>
    <row r="30" spans="1:40" s="13" customFormat="1" ht="20.25" customHeight="1" thickTop="1" thickBot="1" x14ac:dyDescent="0.35">
      <c r="A30" s="69" t="s">
        <v>51</v>
      </c>
      <c r="B30" s="68" t="s">
        <v>33</v>
      </c>
      <c r="C30" s="96" t="s">
        <v>18</v>
      </c>
      <c r="D30" s="38" t="s">
        <v>71</v>
      </c>
      <c r="E30" s="22">
        <v>8571.3395999999993</v>
      </c>
      <c r="F30" s="22">
        <v>6825.4022000000004</v>
      </c>
      <c r="G30" s="22">
        <v>3267.7006000000001</v>
      </c>
      <c r="H30" s="22">
        <v>3528.6579000000002</v>
      </c>
      <c r="I30" s="22">
        <v>12302.9827</v>
      </c>
      <c r="J30" s="22">
        <v>9074.5053000000007</v>
      </c>
      <c r="K30" s="22">
        <v>10893.205599999999</v>
      </c>
      <c r="L30" s="22">
        <v>28848.696400000001</v>
      </c>
      <c r="M30" s="22">
        <v>21150</v>
      </c>
      <c r="N30" s="22">
        <v>19633.848900000001</v>
      </c>
      <c r="O30" s="22">
        <v>6274.1089000000002</v>
      </c>
      <c r="P30" s="22">
        <v>764.57360000000006</v>
      </c>
      <c r="Q30" s="22">
        <v>3034.2667000000001</v>
      </c>
      <c r="R30" s="22">
        <v>3795.9445999999998</v>
      </c>
      <c r="S30" s="22">
        <v>225.7782</v>
      </c>
      <c r="T30" s="22">
        <v>72.612799999999993</v>
      </c>
      <c r="U30" s="22">
        <v>62.537999999999997</v>
      </c>
      <c r="V30" s="22">
        <v>94.7316</v>
      </c>
      <c r="W30" s="22">
        <v>31.8126</v>
      </c>
      <c r="X30" s="22">
        <v>43.223300000000002</v>
      </c>
      <c r="Y30" s="22">
        <v>899.35500000000002</v>
      </c>
      <c r="Z30" s="22">
        <v>4581.2974999999997</v>
      </c>
      <c r="AA30" s="22">
        <v>18025.329000000002</v>
      </c>
      <c r="AB30" s="22">
        <v>956.47119999999995</v>
      </c>
      <c r="AC30" s="22">
        <v>1802.6675</v>
      </c>
      <c r="AD30" s="22">
        <v>6554.0319</v>
      </c>
      <c r="AE30" s="22">
        <v>5435.2425999999996</v>
      </c>
      <c r="AF30" s="22">
        <v>157.1087</v>
      </c>
      <c r="AG30" s="22">
        <v>6659.9153193548391</v>
      </c>
      <c r="AH30" s="22">
        <v>9020.6903833333326</v>
      </c>
      <c r="AI30" s="22">
        <v>7038.380929032257</v>
      </c>
      <c r="AJ30" s="22">
        <v>17384.424193548384</v>
      </c>
      <c r="AK30" s="22">
        <v>19403.188999999998</v>
      </c>
      <c r="AL30" s="22">
        <v>8328.8906999999999</v>
      </c>
      <c r="AM30" s="22">
        <v>1788.5924</v>
      </c>
      <c r="AN30" s="22">
        <f t="shared" si="0"/>
        <v>-6540.2983000000004</v>
      </c>
    </row>
    <row r="31" spans="1:40" s="13" customFormat="1" ht="23.25" customHeight="1" thickTop="1" thickBot="1" x14ac:dyDescent="0.35">
      <c r="B31" s="70"/>
      <c r="C31" s="94" t="s">
        <v>52</v>
      </c>
      <c r="D31" s="71"/>
      <c r="E31" s="37">
        <f t="shared" ref="E31:R31" si="7">SUM(E24:E30)</f>
        <v>1268967.9424999999</v>
      </c>
      <c r="F31" s="37">
        <f t="shared" si="7"/>
        <v>1216917.8742999998</v>
      </c>
      <c r="G31" s="37">
        <f t="shared" si="7"/>
        <v>1148593.0918000001</v>
      </c>
      <c r="H31" s="37">
        <f t="shared" si="7"/>
        <v>1072980.0314000002</v>
      </c>
      <c r="I31" s="37">
        <f t="shared" si="7"/>
        <v>1035582.2769000002</v>
      </c>
      <c r="J31" s="37">
        <f t="shared" si="7"/>
        <v>1069342.2167</v>
      </c>
      <c r="K31" s="37">
        <f t="shared" si="7"/>
        <v>1287092.5625</v>
      </c>
      <c r="L31" s="37">
        <f t="shared" si="7"/>
        <v>1453667.7590000001</v>
      </c>
      <c r="M31" s="37">
        <f t="shared" si="7"/>
        <v>1502819</v>
      </c>
      <c r="N31" s="37">
        <f t="shared" si="7"/>
        <v>1363260.5220999999</v>
      </c>
      <c r="O31" s="37">
        <f t="shared" si="7"/>
        <v>1366452.6982</v>
      </c>
      <c r="P31" s="37">
        <f t="shared" si="7"/>
        <v>1189500.1118000001</v>
      </c>
      <c r="Q31" s="37">
        <f t="shared" si="7"/>
        <v>1159931.7741</v>
      </c>
      <c r="R31" s="37">
        <f t="shared" si="7"/>
        <v>1204760.4596000002</v>
      </c>
      <c r="S31" s="37">
        <f t="shared" ref="S31:X31" si="8">SUM(S24:S30)</f>
        <v>866263.56599999999</v>
      </c>
      <c r="T31" s="37">
        <f t="shared" si="8"/>
        <v>757330.14939999999</v>
      </c>
      <c r="U31" s="37">
        <f t="shared" si="8"/>
        <v>811774.32869999995</v>
      </c>
      <c r="V31" s="37">
        <f t="shared" si="8"/>
        <v>791291.49400000006</v>
      </c>
      <c r="W31" s="37">
        <f t="shared" si="8"/>
        <v>1301428.1148000001</v>
      </c>
      <c r="X31" s="37">
        <f t="shared" si="8"/>
        <v>1254957.2588</v>
      </c>
      <c r="Y31" s="37">
        <f t="shared" ref="Y31:AE31" si="9">SUM(Y24:Y30)</f>
        <v>1298103.0346000001</v>
      </c>
      <c r="Z31" s="37">
        <f t="shared" si="9"/>
        <v>1208795.7321000001</v>
      </c>
      <c r="AA31" s="37">
        <f t="shared" si="9"/>
        <v>1446184.6390999998</v>
      </c>
      <c r="AB31" s="37">
        <f t="shared" si="9"/>
        <v>1316321.5256000001</v>
      </c>
      <c r="AC31" s="37">
        <f t="shared" si="9"/>
        <v>1107916.8588</v>
      </c>
      <c r="AD31" s="37">
        <f t="shared" si="9"/>
        <v>1128866.6844000001</v>
      </c>
      <c r="AE31" s="37">
        <f t="shared" si="9"/>
        <v>1026923.0386</v>
      </c>
      <c r="AF31" s="37">
        <f t="shared" ref="AF31:AN31" si="10">SUM(AF24:AF30)</f>
        <v>826639.56410000008</v>
      </c>
      <c r="AG31" s="37">
        <f t="shared" si="10"/>
        <v>735439.67606129032</v>
      </c>
      <c r="AH31" s="37">
        <f t="shared" si="10"/>
        <v>1023619.8715733334</v>
      </c>
      <c r="AI31" s="37">
        <f t="shared" si="10"/>
        <v>778563.53745806415</v>
      </c>
      <c r="AJ31" s="37">
        <f t="shared" si="10"/>
        <v>805640.00127741951</v>
      </c>
      <c r="AK31" s="37">
        <f t="shared" si="10"/>
        <v>1229208.8168000001</v>
      </c>
      <c r="AL31" s="37">
        <f t="shared" si="10"/>
        <v>1322345.28</v>
      </c>
      <c r="AM31" s="37">
        <f>SUM(AM24:AM30)</f>
        <v>1381727.6469999999</v>
      </c>
      <c r="AN31" s="37">
        <f t="shared" si="10"/>
        <v>59382.367000000049</v>
      </c>
    </row>
    <row r="32" spans="1:40" s="7" customFormat="1" ht="15.75" customHeight="1" thickTop="1" thickBot="1" x14ac:dyDescent="0.35">
      <c r="A32" s="14"/>
      <c r="B32" s="15"/>
      <c r="C32" s="27"/>
      <c r="D32" s="28"/>
      <c r="E32" s="22"/>
      <c r="F32" s="22"/>
      <c r="G32" s="22"/>
      <c r="H32" s="22"/>
      <c r="I32" s="22"/>
      <c r="J32" s="22"/>
      <c r="K32" s="22"/>
      <c r="O32" s="22"/>
      <c r="P32" s="22"/>
      <c r="Q32" s="22"/>
    </row>
    <row r="33" spans="2:40" s="13" customFormat="1" ht="32.4" thickTop="1" thickBot="1" x14ac:dyDescent="0.35">
      <c r="B33" s="73"/>
      <c r="C33" s="88" t="s">
        <v>79</v>
      </c>
      <c r="D33" s="89"/>
      <c r="E33" s="91">
        <f t="shared" ref="E33:T33" si="11">+SUM(E21,E23,E31)</f>
        <v>1315946.6183</v>
      </c>
      <c r="F33" s="91">
        <f t="shared" si="11"/>
        <v>1264159.3536999999</v>
      </c>
      <c r="G33" s="91">
        <f t="shared" si="11"/>
        <v>1194725.7081000002</v>
      </c>
      <c r="H33" s="91">
        <f t="shared" si="11"/>
        <v>1119085.7702000001</v>
      </c>
      <c r="I33" s="91">
        <f t="shared" si="11"/>
        <v>1085771.4066000001</v>
      </c>
      <c r="J33" s="91">
        <f t="shared" si="11"/>
        <v>1121340.8311999999</v>
      </c>
      <c r="K33" s="91">
        <f t="shared" si="11"/>
        <v>1340583.2341</v>
      </c>
      <c r="L33" s="91">
        <f t="shared" si="11"/>
        <v>1509143.8179000001</v>
      </c>
      <c r="M33" s="91">
        <f t="shared" si="11"/>
        <v>1555961</v>
      </c>
      <c r="N33" s="91">
        <f t="shared" si="11"/>
        <v>1419451.6309</v>
      </c>
      <c r="O33" s="91">
        <f t="shared" si="11"/>
        <v>1418369.9406000001</v>
      </c>
      <c r="P33" s="91">
        <f t="shared" si="11"/>
        <v>1243898.9653</v>
      </c>
      <c r="Q33" s="91">
        <f t="shared" si="11"/>
        <v>1211720.6915</v>
      </c>
      <c r="R33" s="91">
        <f t="shared" si="11"/>
        <v>1249771.2884000002</v>
      </c>
      <c r="S33" s="91">
        <f t="shared" si="11"/>
        <v>903310.04019999993</v>
      </c>
      <c r="T33" s="91">
        <f t="shared" si="11"/>
        <v>790178.82979999995</v>
      </c>
      <c r="U33" s="91">
        <f t="shared" ref="U33:AA33" si="12">+SUM(U21,U23,U31)</f>
        <v>845915.21269999992</v>
      </c>
      <c r="V33" s="91">
        <f t="shared" si="12"/>
        <v>832774.50060000003</v>
      </c>
      <c r="W33" s="91">
        <f t="shared" si="12"/>
        <v>1346101.4936000002</v>
      </c>
      <c r="X33" s="91">
        <f t="shared" si="12"/>
        <v>1298655.1539999999</v>
      </c>
      <c r="Y33" s="91">
        <f t="shared" si="12"/>
        <v>1342976.2357000001</v>
      </c>
      <c r="Z33" s="91">
        <f t="shared" si="12"/>
        <v>1254828.3513000002</v>
      </c>
      <c r="AA33" s="91">
        <f t="shared" si="12"/>
        <v>1490754.6923999998</v>
      </c>
      <c r="AB33" s="91">
        <f t="shared" ref="AB33:AG33" si="13">+SUM(AB21,AB23,AB31)</f>
        <v>1361515.5016000001</v>
      </c>
      <c r="AC33" s="91">
        <f t="shared" si="13"/>
        <v>1150031.7105</v>
      </c>
      <c r="AD33" s="91">
        <f t="shared" si="13"/>
        <v>1172289.7332000001</v>
      </c>
      <c r="AE33" s="91">
        <f t="shared" si="13"/>
        <v>1067744.5913</v>
      </c>
      <c r="AF33" s="91">
        <f t="shared" si="13"/>
        <v>871274.07210000011</v>
      </c>
      <c r="AG33" s="91">
        <f t="shared" si="13"/>
        <v>780865.31401290325</v>
      </c>
      <c r="AH33" s="91">
        <f t="shared" ref="AH33" si="14">+SUM(AH21,AH23,AH31)</f>
        <v>1068128.4027200001</v>
      </c>
      <c r="AI33" s="91">
        <f>+SUM(AI21,AI23,AI31)</f>
        <v>823834.10490645119</v>
      </c>
      <c r="AJ33" s="91">
        <f t="shared" ref="AJ33:AL33" si="15">+SUM(AJ21,AJ23,AJ31)</f>
        <v>850929.25434516149</v>
      </c>
      <c r="AK33" s="91">
        <f t="shared" si="15"/>
        <v>1273570.5606000002</v>
      </c>
      <c r="AL33" s="91">
        <f t="shared" si="15"/>
        <v>1367318.6092000001</v>
      </c>
      <c r="AM33" s="91">
        <f t="shared" ref="AM33" si="16">+SUM(AM21,AM23,AM31)</f>
        <v>1428097.6161999998</v>
      </c>
      <c r="AN33" s="91">
        <f>+AN21+AN23+AN31</f>
        <v>60779.007000000049</v>
      </c>
    </row>
    <row r="34" spans="2:40" ht="26.25" customHeight="1" thickTop="1" x14ac:dyDescent="0.3">
      <c r="C34" s="95"/>
      <c r="D34" s="31"/>
      <c r="AH34" s="3"/>
      <c r="AI34" s="3"/>
      <c r="AJ34" s="3"/>
      <c r="AK34" s="3"/>
      <c r="AL34" s="3"/>
      <c r="AM34" s="3"/>
    </row>
    <row r="35" spans="2:40" ht="16.5" customHeight="1" x14ac:dyDescent="0.3">
      <c r="C35" s="78"/>
      <c r="D35" s="31"/>
      <c r="E35" s="3"/>
      <c r="K35" s="3"/>
      <c r="AN35" s="3"/>
    </row>
    <row r="37" spans="2:40" x14ac:dyDescent="0.3">
      <c r="H37" s="3"/>
    </row>
    <row r="50" spans="3:4" x14ac:dyDescent="0.3">
      <c r="C50" s="9"/>
    </row>
    <row r="51" spans="3:4" x14ac:dyDescent="0.3">
      <c r="C51" s="9"/>
    </row>
    <row r="52" spans="3:4" x14ac:dyDescent="0.3">
      <c r="C52" s="9"/>
    </row>
    <row r="53" spans="3:4" x14ac:dyDescent="0.3">
      <c r="C53" s="9"/>
    </row>
    <row r="54" spans="3:4" x14ac:dyDescent="0.3">
      <c r="C54" s="9"/>
    </row>
    <row r="55" spans="3:4" x14ac:dyDescent="0.3">
      <c r="C55" s="9"/>
    </row>
    <row r="56" spans="3:4" x14ac:dyDescent="0.3">
      <c r="C56" s="9"/>
    </row>
    <row r="57" spans="3:4" x14ac:dyDescent="0.3">
      <c r="C57" s="9"/>
    </row>
    <row r="58" spans="3:4" x14ac:dyDescent="0.3">
      <c r="C58" s="9"/>
    </row>
    <row r="59" spans="3:4" x14ac:dyDescent="0.3">
      <c r="C59" s="9"/>
    </row>
    <row r="60" spans="3:4" x14ac:dyDescent="0.3">
      <c r="C60" s="9"/>
    </row>
    <row r="61" spans="3:4" x14ac:dyDescent="0.3">
      <c r="C61" s="9"/>
    </row>
    <row r="62" spans="3:4" x14ac:dyDescent="0.3">
      <c r="C62" s="9"/>
    </row>
    <row r="64" spans="3:4" x14ac:dyDescent="0.3">
      <c r="C64" s="9"/>
      <c r="D64" s="4"/>
    </row>
    <row r="65" spans="1:4" x14ac:dyDescent="0.3">
      <c r="C65" s="9"/>
      <c r="D65" s="4"/>
    </row>
    <row r="66" spans="1:4" x14ac:dyDescent="0.3">
      <c r="C66" s="9"/>
      <c r="D66" s="4"/>
    </row>
    <row r="67" spans="1:4" x14ac:dyDescent="0.3">
      <c r="C67" s="9"/>
      <c r="D67" s="4"/>
    </row>
    <row r="68" spans="1:4" x14ac:dyDescent="0.3">
      <c r="A68" s="5"/>
      <c r="B68" s="5"/>
      <c r="C68" s="5"/>
      <c r="D68" s="1"/>
    </row>
    <row r="69" spans="1:4" x14ac:dyDescent="0.3">
      <c r="A69" s="5"/>
      <c r="B69" s="5"/>
      <c r="C69" s="5"/>
      <c r="D69" s="1"/>
    </row>
    <row r="70" spans="1:4" x14ac:dyDescent="0.3">
      <c r="A70" s="5"/>
      <c r="B70" s="5"/>
      <c r="C70" s="5"/>
      <c r="D70" s="1"/>
    </row>
    <row r="71" spans="1:4" x14ac:dyDescent="0.3">
      <c r="A71" s="5"/>
      <c r="B71" s="5"/>
      <c r="C71" s="5"/>
      <c r="D71" s="1"/>
    </row>
    <row r="72" spans="1:4" x14ac:dyDescent="0.3">
      <c r="A72" s="5"/>
      <c r="B72" s="5"/>
      <c r="C72" s="5"/>
      <c r="D72" s="1"/>
    </row>
    <row r="73" spans="1:4" x14ac:dyDescent="0.3">
      <c r="A73" s="5"/>
      <c r="B73" s="5"/>
      <c r="C73" s="5"/>
      <c r="D73" s="1"/>
    </row>
    <row r="74" spans="1:4" x14ac:dyDescent="0.3">
      <c r="A74" s="5"/>
      <c r="B74" s="5"/>
      <c r="C74" s="5"/>
      <c r="D74" s="1"/>
    </row>
    <row r="75" spans="1:4" x14ac:dyDescent="0.3">
      <c r="A75" s="5"/>
      <c r="B75" s="5"/>
      <c r="C75" s="5"/>
      <c r="D75" s="1"/>
    </row>
    <row r="76" spans="1:4" x14ac:dyDescent="0.3">
      <c r="A76" s="5"/>
      <c r="B76" s="5"/>
      <c r="C76" s="5"/>
      <c r="D76" s="1"/>
    </row>
    <row r="77" spans="1:4" x14ac:dyDescent="0.3">
      <c r="A77" s="5"/>
      <c r="B77" s="5"/>
      <c r="C77" s="5"/>
      <c r="D77" s="1"/>
    </row>
    <row r="78" spans="1:4" x14ac:dyDescent="0.3">
      <c r="A78" s="5"/>
      <c r="B78" s="5"/>
      <c r="C78" s="5"/>
      <c r="D78" s="1"/>
    </row>
    <row r="79" spans="1:4" x14ac:dyDescent="0.3">
      <c r="A79" s="5"/>
      <c r="B79" s="5"/>
      <c r="C79" s="5"/>
      <c r="D79" s="1"/>
    </row>
    <row r="80" spans="1:4" x14ac:dyDescent="0.3">
      <c r="A80" s="5"/>
      <c r="B80" s="5"/>
      <c r="C80" s="5"/>
      <c r="D80" s="1"/>
    </row>
    <row r="81" spans="1:4" x14ac:dyDescent="0.3">
      <c r="A81" s="5"/>
      <c r="B81" s="5"/>
      <c r="C81" s="5"/>
      <c r="D81" s="1"/>
    </row>
    <row r="82" spans="1:4" x14ac:dyDescent="0.3">
      <c r="A82" s="5"/>
      <c r="B82" s="5"/>
      <c r="C82" s="5"/>
      <c r="D82" s="1"/>
    </row>
    <row r="83" spans="1:4" x14ac:dyDescent="0.3">
      <c r="A83" s="5"/>
      <c r="B83" s="5"/>
      <c r="C83" s="5"/>
      <c r="D83" s="1"/>
    </row>
    <row r="84" spans="1:4" x14ac:dyDescent="0.3">
      <c r="A84" s="5"/>
      <c r="B84" s="5"/>
      <c r="C84" s="5"/>
      <c r="D84" s="1"/>
    </row>
    <row r="85" spans="1:4" x14ac:dyDescent="0.3">
      <c r="A85" s="5"/>
      <c r="B85" s="5"/>
      <c r="C85" s="5"/>
      <c r="D85" s="1"/>
    </row>
    <row r="86" spans="1:4" x14ac:dyDescent="0.3">
      <c r="A86" s="5"/>
      <c r="B86" s="5"/>
      <c r="C86" s="5"/>
      <c r="D86" s="1"/>
    </row>
    <row r="87" spans="1:4" x14ac:dyDescent="0.3">
      <c r="A87" s="5"/>
      <c r="B87" s="5"/>
      <c r="C87" s="5"/>
      <c r="D87" s="1"/>
    </row>
    <row r="88" spans="1:4" x14ac:dyDescent="0.3">
      <c r="A88" s="5"/>
      <c r="B88" s="5"/>
      <c r="C88" s="5"/>
      <c r="D88" s="1"/>
    </row>
    <row r="89" spans="1:4" x14ac:dyDescent="0.3">
      <c r="A89" s="5"/>
      <c r="B89" s="5"/>
      <c r="C89" s="5"/>
      <c r="D89" s="1"/>
    </row>
    <row r="90" spans="1:4" x14ac:dyDescent="0.3">
      <c r="A90" s="5"/>
      <c r="B90" s="5"/>
      <c r="C90" s="5"/>
      <c r="D90" s="1"/>
    </row>
  </sheetData>
  <mergeCells count="8">
    <mergeCell ref="C3:AN3"/>
    <mergeCell ref="C24:C25"/>
    <mergeCell ref="C8:D8"/>
    <mergeCell ref="E8:P8"/>
    <mergeCell ref="Q8:AB8"/>
    <mergeCell ref="C5:AN5"/>
    <mergeCell ref="C4:AN4"/>
    <mergeCell ref="AC8:AM8"/>
  </mergeCells>
  <phoneticPr fontId="1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4" orientation="landscape" r:id="rId1"/>
  <headerFooter alignWithMargins="0">
    <oddFooter>&amp;L&amp;"Arial,Cursiva"Fuente: Perupetro S.A.</oddFooter>
  </headerFooter>
  <rowBreaks count="1" manualBreakCount="1">
    <brk id="23" min="2" max="27" man="1"/>
  </rowBreaks>
  <colBreaks count="1" manualBreakCount="1">
    <brk id="1" min="2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GAS</vt:lpstr>
      <vt:lpstr> GAS 2019-2021</vt:lpstr>
      <vt:lpstr>' GAS'!Área_de_impresión</vt:lpstr>
      <vt:lpstr>' GAS 2019-2021'!Área_de_impresión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2021-07-13T04:34:03Z</cp:lastPrinted>
  <dcterms:created xsi:type="dcterms:W3CDTF">1997-07-01T22:48:52Z</dcterms:created>
  <dcterms:modified xsi:type="dcterms:W3CDTF">2021-12-10T20:46:07Z</dcterms:modified>
</cp:coreProperties>
</file>